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1100436\Documents\Výročná správa 2020\VS 2020 - tabuľky\"/>
    </mc:Choice>
  </mc:AlternateContent>
  <xr:revisionPtr revIDLastSave="0" documentId="13_ncr:1_{1D547BD1-172A-47E1-84AF-03B761F44E23}" xr6:coauthVersionLast="36" xr6:coauthVersionMax="46" xr10:uidLastSave="{00000000-0000-0000-0000-000000000000}"/>
  <bookViews>
    <workbookView xWindow="0" yWindow="0" windowWidth="23040" windowHeight="9060" tabRatio="1000" firstSheet="20" activeTab="25" xr2:uid="{00000000-000D-0000-FFFF-FFFF00000000}"/>
  </bookViews>
  <sheets>
    <sheet name="titulná strana" sheetId="37" r:id="rId1"/>
    <sheet name="zoznam tabuliek" sheetId="38" r:id="rId2"/>
    <sheet name="T1 počet študentov" sheetId="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9" r:id="rId18"/>
    <sheet name="T14 umel.cinnost" sheetId="10" r:id="rId19"/>
    <sheet name="T15 štud.program - ŠP" sheetId="22" r:id="rId20"/>
    <sheet name="T16 odňaté ŠP" sheetId="27" r:id="rId21"/>
    <sheet name="17 HI konania" sheetId="30" r:id="rId22"/>
    <sheet name="18 HI odňatie " sheetId="31" r:id="rId23"/>
    <sheet name="T19 Výskumné projekty" sheetId="34" r:id="rId24"/>
    <sheet name="T20 Ostatné (nevýsk.) projekty" sheetId="35" r:id="rId25"/>
    <sheet name="T21 umelecká činnosť" sheetId="28" r:id="rId26"/>
    <sheet name="skratky" sheetId="29" r:id="rId27"/>
  </sheets>
  <definedNames>
    <definedName name="_xlnm.Print_Area" localSheetId="21">'17 HI konania'!$A$1:$B$22</definedName>
    <definedName name="_xlnm.Print_Area" localSheetId="22">'18 HI odňatie '!$A$1:$C$5</definedName>
    <definedName name="_xlnm.Print_Area" localSheetId="16">'T12 záverečné práce'!$A$1:$K$8</definedName>
    <definedName name="_xlnm.Print_Area" localSheetId="24">'T20 Ostatné (nevýsk.) projekty'!$A$1:$L$17</definedName>
    <definedName name="_xlnm.Print_Area" localSheetId="5">'T3a - I.stupeň prijatia'!$A$1:$J$54</definedName>
    <definedName name="_xlnm.Print_Area" localSheetId="7">'T3C - III stupeň prijatia'!$A$1:$J$74</definedName>
    <definedName name="_xlnm.Print_Area" localSheetId="13">'T9 výberové konania'!$A$1:$I$21</definedName>
  </definedNames>
  <calcPr calcId="191028"/>
</workbook>
</file>

<file path=xl/calcChain.xml><?xml version="1.0" encoding="utf-8"?>
<calcChain xmlns="http://schemas.openxmlformats.org/spreadsheetml/2006/main">
  <c r="J32" i="1" l="1"/>
  <c r="J31" i="1"/>
  <c r="J30" i="1"/>
  <c r="J29" i="1"/>
  <c r="I32" i="1"/>
  <c r="I31" i="1"/>
  <c r="I30" i="1"/>
  <c r="I29" i="1"/>
  <c r="H32" i="1"/>
  <c r="H31" i="1"/>
  <c r="H30" i="1"/>
  <c r="H29" i="1"/>
  <c r="G32" i="1"/>
  <c r="G31" i="1"/>
  <c r="G30" i="1"/>
  <c r="G29" i="1"/>
  <c r="F32" i="1"/>
  <c r="F31" i="1"/>
  <c r="F30" i="1"/>
  <c r="F29" i="1"/>
  <c r="E32" i="1"/>
  <c r="E31" i="1"/>
  <c r="E30" i="1"/>
  <c r="E29" i="1"/>
  <c r="D32" i="1"/>
  <c r="D31" i="1"/>
  <c r="D30" i="1"/>
  <c r="D29" i="1"/>
  <c r="C32" i="1"/>
  <c r="C31" i="1"/>
  <c r="C30" i="1"/>
  <c r="C29" i="1"/>
  <c r="H24" i="16" l="1"/>
  <c r="H25" i="16" s="1"/>
  <c r="B24" i="16"/>
  <c r="B25" i="16" s="1"/>
  <c r="K22" i="16"/>
  <c r="J22" i="16"/>
  <c r="I22" i="16"/>
  <c r="H22" i="16"/>
  <c r="G22" i="16"/>
  <c r="F22" i="16"/>
  <c r="E22" i="16"/>
  <c r="D22" i="16"/>
  <c r="C22" i="16"/>
  <c r="B22" i="16"/>
  <c r="K11" i="16"/>
  <c r="K24" i="16" s="1"/>
  <c r="K25" i="16" s="1"/>
  <c r="J11" i="16"/>
  <c r="J24" i="16" s="1"/>
  <c r="J25" i="16" s="1"/>
  <c r="I11" i="16"/>
  <c r="I24" i="16" s="1"/>
  <c r="I25" i="16" s="1"/>
  <c r="H11" i="16"/>
  <c r="G11" i="16"/>
  <c r="G24" i="16" s="1"/>
  <c r="G25" i="16" s="1"/>
  <c r="D11" i="16"/>
  <c r="D24" i="16" s="1"/>
  <c r="D25" i="16" s="1"/>
  <c r="C11" i="16"/>
  <c r="C24" i="16" s="1"/>
  <c r="C25" i="16" s="1"/>
  <c r="B11" i="16"/>
  <c r="J24" i="15"/>
  <c r="J25" i="15" s="1"/>
  <c r="F24" i="15"/>
  <c r="F25" i="15" s="1"/>
  <c r="B24" i="15"/>
  <c r="B25" i="15" s="1"/>
  <c r="K11" i="15"/>
  <c r="K24" i="15" s="1"/>
  <c r="K25" i="15" s="1"/>
  <c r="J11" i="15"/>
  <c r="I11" i="15"/>
  <c r="I24" i="15" s="1"/>
  <c r="I25" i="15" s="1"/>
  <c r="H11" i="15"/>
  <c r="H24" i="15" s="1"/>
  <c r="H25" i="15" s="1"/>
  <c r="G11" i="15"/>
  <c r="G24" i="15" s="1"/>
  <c r="G25" i="15" s="1"/>
  <c r="F11" i="15"/>
  <c r="E11" i="15"/>
  <c r="E24" i="15" s="1"/>
  <c r="E25" i="15" s="1"/>
  <c r="D11" i="15"/>
  <c r="D24" i="15" s="1"/>
  <c r="D25" i="15" s="1"/>
  <c r="C11" i="15"/>
  <c r="C24" i="15" s="1"/>
  <c r="C25" i="15" s="1"/>
  <c r="B11" i="15"/>
  <c r="B14" i="13" l="1"/>
  <c r="M12" i="13"/>
  <c r="L12" i="13"/>
  <c r="K12" i="13"/>
  <c r="I12" i="13"/>
  <c r="H12" i="13"/>
  <c r="G12" i="13"/>
  <c r="F12" i="13"/>
  <c r="E12" i="13"/>
  <c r="D12" i="13"/>
  <c r="C12" i="13"/>
  <c r="M9" i="13"/>
  <c r="M13" i="13" s="1"/>
  <c r="L9" i="13"/>
  <c r="L13" i="13" s="1"/>
  <c r="K9" i="13"/>
  <c r="J9" i="13"/>
  <c r="J13" i="13" s="1"/>
  <c r="I9" i="13"/>
  <c r="I13" i="13" s="1"/>
  <c r="G9" i="13"/>
  <c r="F9" i="13"/>
  <c r="F13" i="13" s="1"/>
  <c r="E9" i="13"/>
  <c r="E13" i="13" s="1"/>
  <c r="D9" i="13"/>
  <c r="D13" i="13" s="1"/>
  <c r="C9" i="13"/>
  <c r="H8" i="13"/>
  <c r="B8" i="13"/>
  <c r="H7" i="13"/>
  <c r="B7" i="13"/>
  <c r="H6" i="13"/>
  <c r="B6" i="13"/>
  <c r="H5" i="13"/>
  <c r="B5" i="13"/>
  <c r="H4" i="13"/>
  <c r="B4" i="13"/>
  <c r="C12" i="19"/>
  <c r="B12" i="19"/>
  <c r="I6" i="19"/>
  <c r="H6" i="19"/>
  <c r="G6" i="19"/>
  <c r="F6" i="19"/>
  <c r="E6" i="19"/>
  <c r="D6" i="19"/>
  <c r="C6" i="19"/>
  <c r="B6" i="19"/>
  <c r="H9" i="13" l="1"/>
  <c r="I10" i="13" s="1"/>
  <c r="I14" i="13" s="1"/>
  <c r="C13" i="13"/>
  <c r="G13" i="13"/>
  <c r="K13" i="13"/>
  <c r="B9" i="13"/>
  <c r="G10" i="13" s="1"/>
  <c r="G14" i="13" s="1"/>
  <c r="E10" i="13" l="1"/>
  <c r="E14" i="13" s="1"/>
  <c r="C10" i="13"/>
  <c r="C14" i="13" s="1"/>
  <c r="F10" i="13"/>
  <c r="F14" i="13" s="1"/>
  <c r="H13" i="13"/>
  <c r="L10" i="13"/>
  <c r="L14" i="13" s="1"/>
  <c r="H10" i="13"/>
  <c r="H14" i="13" s="1"/>
  <c r="B13" i="13"/>
  <c r="D10" i="13"/>
  <c r="D14" i="13" s="1"/>
  <c r="M10" i="13"/>
  <c r="M14" i="13" s="1"/>
  <c r="J10" i="13"/>
  <c r="J14" i="13" s="1"/>
  <c r="K10" i="13"/>
  <c r="K14" i="13" s="1"/>
  <c r="J17" i="35" l="1"/>
  <c r="J9" i="35"/>
  <c r="J109" i="34"/>
  <c r="J93" i="34"/>
  <c r="J87" i="34"/>
  <c r="J68" i="34"/>
  <c r="J48" i="34"/>
  <c r="J94" i="34" s="1"/>
  <c r="B32" i="10"/>
  <c r="D31" i="10"/>
  <c r="D32" i="10" s="1"/>
  <c r="C31" i="10"/>
  <c r="C32" i="10" s="1"/>
  <c r="B31" i="10"/>
  <c r="K25" i="9"/>
  <c r="K26" i="9" s="1"/>
  <c r="J25" i="9"/>
  <c r="J26" i="9" s="1"/>
  <c r="F25" i="9"/>
  <c r="F26" i="9" s="1"/>
  <c r="B25" i="9"/>
  <c r="B26" i="9" s="1"/>
  <c r="J23" i="9"/>
  <c r="I23" i="9"/>
  <c r="H23" i="9"/>
  <c r="G23" i="9"/>
  <c r="F23" i="9"/>
  <c r="E23" i="9"/>
  <c r="D23" i="9"/>
  <c r="C23" i="9"/>
  <c r="B23" i="9"/>
  <c r="J13" i="9"/>
  <c r="I13" i="9"/>
  <c r="I25" i="9" s="1"/>
  <c r="I26" i="9" s="1"/>
  <c r="H13" i="9"/>
  <c r="H25" i="9" s="1"/>
  <c r="H26" i="9" s="1"/>
  <c r="G13" i="9"/>
  <c r="G25" i="9" s="1"/>
  <c r="G26" i="9" s="1"/>
  <c r="F13" i="9"/>
  <c r="E13" i="9"/>
  <c r="E25" i="9" s="1"/>
  <c r="E26" i="9" s="1"/>
  <c r="D13" i="9"/>
  <c r="D25" i="9" s="1"/>
  <c r="D26" i="9" s="1"/>
  <c r="C13" i="9"/>
  <c r="C25" i="9" s="1"/>
  <c r="C26" i="9" s="1"/>
  <c r="B13" i="9"/>
  <c r="K18" i="3" l="1"/>
  <c r="K17" i="3"/>
  <c r="K16" i="3"/>
  <c r="K15" i="3"/>
  <c r="K19" i="3" s="1"/>
  <c r="K14" i="3"/>
  <c r="K9" i="3"/>
  <c r="J37" i="2"/>
  <c r="I37" i="2"/>
  <c r="H37" i="2"/>
  <c r="G37" i="2"/>
  <c r="F37" i="2"/>
  <c r="E37" i="2"/>
  <c r="D37" i="2"/>
  <c r="L37" i="2" s="1"/>
  <c r="C37" i="2"/>
  <c r="K37" i="2" s="1"/>
  <c r="J36" i="2"/>
  <c r="I36" i="2"/>
  <c r="H36" i="2"/>
  <c r="G36" i="2"/>
  <c r="F36" i="2"/>
  <c r="E36" i="2"/>
  <c r="D36" i="2"/>
  <c r="L36" i="2" s="1"/>
  <c r="C36" i="2"/>
  <c r="K36" i="2" s="1"/>
  <c r="J35" i="2"/>
  <c r="I35" i="2"/>
  <c r="H35" i="2"/>
  <c r="G35" i="2"/>
  <c r="F35" i="2"/>
  <c r="E35" i="2"/>
  <c r="D35" i="2"/>
  <c r="L35" i="2" s="1"/>
  <c r="C35" i="2"/>
  <c r="K35" i="2" s="1"/>
  <c r="J34" i="2"/>
  <c r="I34" i="2"/>
  <c r="H34" i="2"/>
  <c r="G34" i="2"/>
  <c r="F34" i="2"/>
  <c r="E34" i="2"/>
  <c r="D34" i="2"/>
  <c r="L34" i="2" s="1"/>
  <c r="C34" i="2"/>
  <c r="K34" i="2" s="1"/>
  <c r="J33" i="2"/>
  <c r="I33" i="2"/>
  <c r="H33" i="2"/>
  <c r="G33" i="2"/>
  <c r="F33" i="2"/>
  <c r="E33" i="2"/>
  <c r="D33" i="2"/>
  <c r="L33" i="2" s="1"/>
  <c r="C33" i="2"/>
  <c r="K33" i="2" s="1"/>
  <c r="L32" i="2"/>
  <c r="K32" i="2"/>
  <c r="L31" i="2"/>
  <c r="K31" i="2"/>
  <c r="L30" i="2"/>
  <c r="K30" i="2"/>
  <c r="L29" i="2"/>
  <c r="K29" i="2"/>
  <c r="J28" i="2"/>
  <c r="I28" i="2"/>
  <c r="H28" i="2"/>
  <c r="G28" i="2"/>
  <c r="F28" i="2"/>
  <c r="E28" i="2"/>
  <c r="D28" i="2"/>
  <c r="L28" i="2" s="1"/>
  <c r="C28" i="2"/>
  <c r="K28" i="2" s="1"/>
  <c r="L27" i="2"/>
  <c r="K27" i="2"/>
  <c r="L26" i="2"/>
  <c r="K26" i="2"/>
  <c r="L25" i="2"/>
  <c r="K25" i="2"/>
  <c r="L24" i="2"/>
  <c r="K24" i="2"/>
  <c r="J23" i="2"/>
  <c r="I23" i="2"/>
  <c r="H23" i="2"/>
  <c r="G23" i="2"/>
  <c r="F23" i="2"/>
  <c r="E23" i="2"/>
  <c r="D23" i="2"/>
  <c r="L23" i="2" s="1"/>
  <c r="C23" i="2"/>
  <c r="K23" i="2" s="1"/>
  <c r="L22" i="2"/>
  <c r="K22" i="2"/>
  <c r="L21" i="2"/>
  <c r="K21" i="2"/>
  <c r="L20" i="2"/>
  <c r="K20" i="2"/>
  <c r="L19" i="2"/>
  <c r="K19" i="2"/>
  <c r="J18" i="2"/>
  <c r="I18" i="2"/>
  <c r="H18" i="2"/>
  <c r="G18" i="2"/>
  <c r="F18" i="2"/>
  <c r="E18" i="2"/>
  <c r="D18" i="2"/>
  <c r="L18" i="2" s="1"/>
  <c r="C18" i="2"/>
  <c r="K18" i="2" s="1"/>
  <c r="L17" i="2"/>
  <c r="K17" i="2"/>
  <c r="L16" i="2"/>
  <c r="K16" i="2"/>
  <c r="L15" i="2"/>
  <c r="K15" i="2"/>
  <c r="L14" i="2"/>
  <c r="K14" i="2"/>
  <c r="J13" i="2"/>
  <c r="I13" i="2"/>
  <c r="H13" i="2"/>
  <c r="G13" i="2"/>
  <c r="F13" i="2"/>
  <c r="E13" i="2"/>
  <c r="D13" i="2"/>
  <c r="L13" i="2" s="1"/>
  <c r="C13" i="2"/>
  <c r="K13" i="2" s="1"/>
  <c r="L12" i="2"/>
  <c r="K12" i="2"/>
  <c r="L11" i="2"/>
  <c r="K11" i="2"/>
  <c r="L10" i="2"/>
  <c r="K10" i="2"/>
  <c r="L9" i="2"/>
  <c r="K9" i="2"/>
  <c r="J8" i="2"/>
  <c r="J38" i="2" s="1"/>
  <c r="I8" i="2"/>
  <c r="I38" i="2" s="1"/>
  <c r="H8" i="2"/>
  <c r="H38" i="2" s="1"/>
  <c r="G8" i="2"/>
  <c r="G38" i="2" s="1"/>
  <c r="F8" i="2"/>
  <c r="F38" i="2" s="1"/>
  <c r="E8" i="2"/>
  <c r="E38" i="2" s="1"/>
  <c r="D8" i="2"/>
  <c r="D38" i="2" s="1"/>
  <c r="L38" i="2" s="1"/>
  <c r="C8" i="2"/>
  <c r="C38" i="2" s="1"/>
  <c r="K38" i="2" s="1"/>
  <c r="L7" i="2"/>
  <c r="K7" i="2"/>
  <c r="L6" i="2"/>
  <c r="K6" i="2"/>
  <c r="L5" i="2"/>
  <c r="K5" i="2"/>
  <c r="L4" i="2"/>
  <c r="K4" i="2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G18" i="7"/>
  <c r="G22" i="7" s="1"/>
  <c r="F18" i="7"/>
  <c r="F22" i="7" s="1"/>
  <c r="E18" i="7"/>
  <c r="E22" i="7" s="1"/>
  <c r="D18" i="7"/>
  <c r="D22" i="7" s="1"/>
  <c r="C18" i="7"/>
  <c r="C22" i="7" s="1"/>
  <c r="B18" i="7"/>
  <c r="B22" i="7" s="1"/>
  <c r="G15" i="7"/>
  <c r="F15" i="7"/>
  <c r="E15" i="7"/>
  <c r="D15" i="7"/>
  <c r="C15" i="7"/>
  <c r="G8" i="7"/>
  <c r="F8" i="7"/>
  <c r="E8" i="7"/>
  <c r="D8" i="7"/>
  <c r="C8" i="7"/>
  <c r="K8" i="2" l="1"/>
  <c r="L8" i="2"/>
  <c r="K32" i="1" l="1"/>
  <c r="K31" i="1"/>
  <c r="K30" i="1"/>
  <c r="J33" i="1"/>
  <c r="I33" i="1"/>
  <c r="H33" i="1"/>
  <c r="G33" i="1"/>
  <c r="F33" i="1"/>
  <c r="E33" i="1"/>
  <c r="D33" i="1"/>
  <c r="C33" i="1"/>
  <c r="J28" i="1"/>
  <c r="I28" i="1"/>
  <c r="H28" i="1"/>
  <c r="G28" i="1"/>
  <c r="F28" i="1"/>
  <c r="E28" i="1"/>
  <c r="D28" i="1"/>
  <c r="C28" i="1"/>
  <c r="K28" i="1" s="1"/>
  <c r="L27" i="1"/>
  <c r="K27" i="1"/>
  <c r="L26" i="1"/>
  <c r="K26" i="1"/>
  <c r="L25" i="1"/>
  <c r="K25" i="1"/>
  <c r="L24" i="1"/>
  <c r="K24" i="1"/>
  <c r="J23" i="1"/>
  <c r="I23" i="1"/>
  <c r="H23" i="1"/>
  <c r="G23" i="1"/>
  <c r="F23" i="1"/>
  <c r="E23" i="1"/>
  <c r="D23" i="1"/>
  <c r="C23" i="1"/>
  <c r="K23" i="1" s="1"/>
  <c r="L22" i="1"/>
  <c r="K22" i="1"/>
  <c r="L21" i="1"/>
  <c r="K21" i="1"/>
  <c r="L20" i="1"/>
  <c r="K20" i="1"/>
  <c r="L19" i="1"/>
  <c r="K19" i="1"/>
  <c r="J18" i="1"/>
  <c r="I18" i="1"/>
  <c r="H18" i="1"/>
  <c r="G18" i="1"/>
  <c r="F18" i="1"/>
  <c r="E18" i="1"/>
  <c r="D18" i="1"/>
  <c r="C18" i="1"/>
  <c r="K18" i="1" s="1"/>
  <c r="L17" i="1"/>
  <c r="K17" i="1"/>
  <c r="L16" i="1"/>
  <c r="K16" i="1"/>
  <c r="L15" i="1"/>
  <c r="K15" i="1"/>
  <c r="L14" i="1"/>
  <c r="K14" i="1"/>
  <c r="J13" i="1"/>
  <c r="I13" i="1"/>
  <c r="H13" i="1"/>
  <c r="G13" i="1"/>
  <c r="F13" i="1"/>
  <c r="E13" i="1"/>
  <c r="D13" i="1"/>
  <c r="C13" i="1"/>
  <c r="K13" i="1" s="1"/>
  <c r="L12" i="1"/>
  <c r="K12" i="1"/>
  <c r="L11" i="1"/>
  <c r="K11" i="1"/>
  <c r="L10" i="1"/>
  <c r="K10" i="1"/>
  <c r="L9" i="1"/>
  <c r="K9" i="1"/>
  <c r="J8" i="1"/>
  <c r="I8" i="1"/>
  <c r="H8" i="1"/>
  <c r="G8" i="1"/>
  <c r="F8" i="1"/>
  <c r="E8" i="1"/>
  <c r="D8" i="1"/>
  <c r="C8" i="1"/>
  <c r="K8" i="1" s="1"/>
  <c r="L7" i="1"/>
  <c r="K7" i="1"/>
  <c r="L6" i="1"/>
  <c r="K6" i="1"/>
  <c r="L5" i="1"/>
  <c r="K5" i="1"/>
  <c r="L4" i="1"/>
  <c r="K4" i="1"/>
  <c r="L18" i="1" l="1"/>
  <c r="L23" i="1"/>
  <c r="L8" i="1"/>
  <c r="L13" i="1"/>
  <c r="L28" i="1"/>
  <c r="L30" i="1"/>
  <c r="L31" i="1"/>
  <c r="L32" i="1"/>
  <c r="K33" i="1"/>
  <c r="L33" i="1"/>
  <c r="K29" i="1"/>
  <c r="L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Jozef Jurkovič</author>
  </authors>
  <commentList>
    <comment ref="C29" authorId="0" shapeId="0" xr:uid="{A320935A-FBB6-410D-8380-3FFF4B94CE5E}">
      <text>
        <r>
          <rPr>
            <sz val="8"/>
            <color indexed="81"/>
            <rFont val="Tahoma"/>
            <family val="2"/>
            <charset val="238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Horská Lucia</author>
  </authors>
  <commentList>
    <comment ref="I11" authorId="0" shapeId="0" xr:uid="{6DB54C97-D9E9-441F-BFE2-A87AABA9EBE3}">
      <text>
        <r>
          <rPr>
            <b/>
            <sz val="9"/>
            <color indexed="81"/>
            <rFont val="Segoe UI"/>
            <family val="2"/>
            <charset val="238"/>
          </rPr>
          <t>Horská Lucia:</t>
        </r>
        <r>
          <rPr>
            <sz val="9"/>
            <color indexed="81"/>
            <rFont val="Segoe UI"/>
            <family val="2"/>
            <charset val="238"/>
          </rPr>
          <t xml:space="preserve">
predĺžený projekt do </t>
        </r>
      </text>
    </comment>
  </commentList>
</comments>
</file>

<file path=xl/sharedStrings.xml><?xml version="1.0" encoding="utf-8"?>
<sst xmlns="http://schemas.openxmlformats.org/spreadsheetml/2006/main" count="2893" uniqueCount="936">
  <si>
    <t>Tabuľková príloha
k výročnej správe o činnosti vysokej školy za rok 2020</t>
  </si>
  <si>
    <t>Vysoká škola:</t>
  </si>
  <si>
    <t>Zoznam tabuliek</t>
  </si>
  <si>
    <t>Tabuľka č. 1:</t>
  </si>
  <si>
    <t>Počet študentov vysokej školy k 31. 10. 2020</t>
  </si>
  <si>
    <t>Tabuľka č. 1a:</t>
  </si>
  <si>
    <t>Vývoj počtu študentov (stav k 31. 10. daného roka)</t>
  </si>
  <si>
    <t>Tabuľka č. 2</t>
  </si>
  <si>
    <t>Počet študentov, ktorí riadne skončili štúdium v akademickom roku 2019/2020</t>
  </si>
  <si>
    <t>Tabuľka č.3a:</t>
  </si>
  <si>
    <t>Prijímacie konanie na študijné programy v prvom stupni a v spojenom prvom a druhom stupni v roku 2020</t>
  </si>
  <si>
    <t>Tabuľka č.3b:</t>
  </si>
  <si>
    <t>Prijímacie konanie na študijné programy v druhom stupni v roku 2020</t>
  </si>
  <si>
    <t>Tabuľka č.3c:</t>
  </si>
  <si>
    <t>Prijímacie konanie na študijné programy v treťom stupni v roku 2020</t>
  </si>
  <si>
    <t>Tabuľka č. 4:</t>
  </si>
  <si>
    <t>Počet študentov uhrádzajúcich školné (ak. rok 2019/2020)</t>
  </si>
  <si>
    <t>Tabuľka č. 5:</t>
  </si>
  <si>
    <t>Podiel riadne skončených štúdií na celkovom počte začatých štúdií v danom akademickom roku k 31. 12. 2020</t>
  </si>
  <si>
    <t>Tabuľka č. 6:</t>
  </si>
  <si>
    <t>Prehľad akademických mobilít - študenti v akademickom roku 2019/2020 a porovnanie s akademickým rokom 2018/2019</t>
  </si>
  <si>
    <t>Tabuľka č. 7:</t>
  </si>
  <si>
    <t>Zoznam predložených návrhov na vymenovanie za profesora v roku 2020</t>
  </si>
  <si>
    <t>Tabuľka č. 8:</t>
  </si>
  <si>
    <t>Zoznam vymenovaných docentov za rok 2020</t>
  </si>
  <si>
    <t>Tabuľka č. 9:</t>
  </si>
  <si>
    <t>Výberové konania na miesta vysokoškolských učiteľov uskutočnené v roku 2020</t>
  </si>
  <si>
    <t>Tabuľka č. 10:</t>
  </si>
  <si>
    <t>Kvalifikačná štruktúra vysokoškolských učiteľov</t>
  </si>
  <si>
    <t>Tabuľka č. 11:</t>
  </si>
  <si>
    <t>Prehľad akademických mobilít - zamestnanci v akademickom roku 2019/2020 a porovnanie s akademickým rokom 2018/2019</t>
  </si>
  <si>
    <t>Tabuľka č. 12:</t>
  </si>
  <si>
    <t>Informácie o záverečných prácach a rigoróznych prácach predložených na obhajobu v roku 2020</t>
  </si>
  <si>
    <t>Tabuľka č. 13:</t>
  </si>
  <si>
    <t>Publikačná činnosť vysokej školy za rok 2020 a porovnanie s rokom 2019</t>
  </si>
  <si>
    <t>Tabuľka č. 14:</t>
  </si>
  <si>
    <t>Umelecká činnosť vysokej školy za rok 2020 a porovnanie s rokom 2019</t>
  </si>
  <si>
    <t>Tabuľka č. 15:</t>
  </si>
  <si>
    <t xml:space="preserve">Zoznam akreditovaných študijných programov k 31. 12. 2020
</t>
  </si>
  <si>
    <t>Tabuľka č. 16:</t>
  </si>
  <si>
    <t>Zoznam študijných programov - odňatie priznaného práva, skončenie platnosti priznaného práva alebo zrušenie študijného programu v roku 2020</t>
  </si>
  <si>
    <t>Tabuľka č. 17:</t>
  </si>
  <si>
    <t>Zoznam udelených akreditácií  habilitačného konania a inauguračného konania  k 31. 12. 2020</t>
  </si>
  <si>
    <t>Tabuľka č. 18:</t>
  </si>
  <si>
    <t>Zoznam odňatých akreditácií habilitačného konania a inauguračného konania v roku 2020</t>
  </si>
  <si>
    <t>Tabuľka č. 19:</t>
  </si>
  <si>
    <t>Finančné prostriedky na výskumné projekty získané v roku 2020</t>
  </si>
  <si>
    <t>Tabuľka č. 20:</t>
  </si>
  <si>
    <t>Finančné prostriedky na ostatné (nevýskumné) projekty získané v roku 2020</t>
  </si>
  <si>
    <t>Tabuľka č. 21:</t>
  </si>
  <si>
    <t>Prehľad umeleckej činnosti vysokej školy za rok 2020</t>
  </si>
  <si>
    <t>Tabuľka č. 1: Počet študentov vysokej školy k 31. 10. 2020</t>
  </si>
  <si>
    <t>Vysoká škola</t>
  </si>
  <si>
    <t>Stupeň                        štúdia</t>
  </si>
  <si>
    <t>Denná forma</t>
  </si>
  <si>
    <t>Externá forma</t>
  </si>
  <si>
    <t>Spolu</t>
  </si>
  <si>
    <t>občania SR</t>
  </si>
  <si>
    <t>z toho ženy</t>
  </si>
  <si>
    <t>cudzinci</t>
  </si>
  <si>
    <t>spolu</t>
  </si>
  <si>
    <t>1+2</t>
  </si>
  <si>
    <t>fakulta6</t>
  </si>
  <si>
    <t>1+2 - študijné programy podľa § 53 ods. 3 zákona</t>
  </si>
  <si>
    <t>Tabuľka č. 1a: Vývoj počtu študentov (stav k 31.10. daného roka)</t>
  </si>
  <si>
    <t>Stupeň</t>
  </si>
  <si>
    <t>V dennej aj v externej forme spolu</t>
  </si>
  <si>
    <t>Rok</t>
  </si>
  <si>
    <t>Tabuľka č. 2: Počet študentov, ktorí riadne skončili štúdium v akademickom roku 2019/2020</t>
  </si>
  <si>
    <t>Stupeň štúdia</t>
  </si>
  <si>
    <t>Spolu fakulta 6</t>
  </si>
  <si>
    <t>Spolu podľa stupňov</t>
  </si>
  <si>
    <t>Tabuľka č. 3a: Prijímacie konanie na študijné programy v prvom stupni a v spojenom prvom a druhom stupni v roku 2020</t>
  </si>
  <si>
    <t>Študijný odbor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</si>
  <si>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</si>
  <si>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</si>
  <si>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</si>
  <si>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</si>
  <si>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</si>
  <si>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</si>
  <si>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</si>
  <si>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</si>
  <si>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</si>
  <si>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Z toho počet uchádzačov, ktorí získali stredoškolské vzdelanie v zahraničí</t>
  </si>
  <si>
    <t>% z celkového počtu prihlášok</t>
  </si>
  <si>
    <t>% z celkového počtu účasti</t>
  </si>
  <si>
    <t>% z celkového počtu prijatia</t>
  </si>
  <si>
    <t>% z celkového počtu zápisov</t>
  </si>
  <si>
    <t>Tabuľla č. 3b: Prijímacie konanie na študijné programy v druhom stupni v roku 2020</t>
  </si>
  <si>
    <t>Z toho počet absolventov svojej vysokej školy</t>
  </si>
  <si>
    <t>Z toho počet uchádzačov, ktorí získali vzdelanie nižšieho stupňa v zahraničí</t>
  </si>
  <si>
    <t>Tabuľka č. 3c: Prijímacie konanie na študijné programy v treťom stupni v roku 2020</t>
  </si>
  <si>
    <t>Tabuľka č. 4: Počet študentov uhrádzajúcich školné (ak. rok 2019/2020)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</si>
  <si>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</si>
  <si>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</si>
  <si>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</si>
  <si>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</si>
  <si>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</si>
  <si>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z toho počet študentov,</t>
  </si>
  <si>
    <t>stupeň</t>
  </si>
  <si>
    <t>ktorým vznikla v ak. roku 2019/2020 povinnosť uhradiť školné</t>
  </si>
  <si>
    <t>ktorým vznikla povinnosť uhradiť školné v externej forme</t>
  </si>
  <si>
    <t>ktorým vznikla povinnosť uhradiť školné za prekročenie štandardnej dĺžky štúdia</t>
  </si>
  <si>
    <t>ktorým vznikla povinnosť uhradiť školné za štúdium v študijnom programe uskutočňovanom výlučne v inom ako štátnom jazyku</t>
  </si>
  <si>
    <t>cudzincov, ktorí uhrádzajú školné</t>
  </si>
  <si>
    <t>ktorým bolo školné znížené</t>
  </si>
  <si>
    <t>ktorým bolo školné odpustené</t>
  </si>
  <si>
    <t>Spolu denná forma</t>
  </si>
  <si>
    <t>Spolu externá forma</t>
  </si>
  <si>
    <t>Tabuľka č. 5: Podiel riadne skončených štúdií na celkovom počte začatých štúdií v danom akademickom roku k 31.12.2020</t>
  </si>
  <si>
    <t>Akademický rok začatia štúdia</t>
  </si>
  <si>
    <t>Stupeň dosiahnutého vzdelania</t>
  </si>
  <si>
    <t>2019 / 2020</t>
  </si>
  <si>
    <t>2018 / 2019</t>
  </si>
  <si>
    <t>2017 / 2018</t>
  </si>
  <si>
    <t>2016 / 2017</t>
  </si>
  <si>
    <t>2015 / 2016</t>
  </si>
  <si>
    <t>2014 / 2015</t>
  </si>
  <si>
    <t>Tabuľka č. 6: Prehľad akademických mobilít - študenti v akademickom roku 2019/2020 a porovnanie s akademickým rokom 2018/2019</t>
  </si>
  <si>
    <t>V roku 2019/2020</t>
  </si>
  <si>
    <t>Fakulta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</si>
  <si>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</si>
  <si>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</si>
  <si>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</si>
  <si>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</si>
  <si>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>programy ES</t>
  </si>
  <si>
    <t>NŠP</t>
  </si>
  <si>
    <t>iné (CEEPUS, NIL, ..)</t>
  </si>
  <si>
    <t>V roku 2018/2019</t>
  </si>
  <si>
    <t>Rozdiel</t>
  </si>
  <si>
    <t xml:space="preserve">Rozdiel v % </t>
  </si>
  <si>
    <t>Tabuľka č. 7: Zoznam predložených návrhov na vymenovanie za profesora v roku 2020</t>
  </si>
  <si>
    <t>P.č.</t>
  </si>
  <si>
    <t>Meno a priezvisko</t>
  </si>
  <si>
    <t>Odbor habilitačného konania a inauguračného konania</t>
  </si>
  <si>
    <t>Dátum začiatku konania</t>
  </si>
  <si>
    <t>Dátum predloženia ministrovi</t>
  </si>
  <si>
    <t>Zamestnanec vysokej školy (áno/nie)</t>
  </si>
  <si>
    <t>Inauguračné konanie</t>
  </si>
  <si>
    <t>V tom počet žiadostí mimo vysokej školy</t>
  </si>
  <si>
    <t>Počet neskončených konaní: stav k 1.1.2020</t>
  </si>
  <si>
    <t>Počet neskončených konaní: stav k 31.12.2020</t>
  </si>
  <si>
    <t>Počet riadne skončených konaní k 31.12.2020</t>
  </si>
  <si>
    <t>Počet inak skončených konaní</t>
  </si>
  <si>
    <t xml:space="preserve"> - zamietnutie</t>
  </si>
  <si>
    <t xml:space="preserve"> - stiahnutie</t>
  </si>
  <si>
    <t xml:space="preserve"> - iné (smrť, odňatie práva a pod.)</t>
  </si>
  <si>
    <t>Celkový počet predložených návrhov</t>
  </si>
  <si>
    <t>Priemerný vek uchádzačov</t>
  </si>
  <si>
    <t>Dátum udelenia titulu</t>
  </si>
  <si>
    <t>Habilitačné konanie</t>
  </si>
  <si>
    <t>Celkový počet vymenovaných docentov</t>
  </si>
  <si>
    <t>Priemerný vek</t>
  </si>
  <si>
    <t>Tabuľka č. 9: Výberové konania na miesta vysokoškolských učiteľov uskutočnené v roku 2020</t>
  </si>
  <si>
    <t>Funkcia</t>
  </si>
  <si>
    <t>Počet výberových konaní</t>
  </si>
  <si>
    <t>Priemerný počet uchádzačov na obsadenie pozície</t>
  </si>
  <si>
    <t>Priemerný počet uchádzačov, ktorí v čase výberového konania neboli v pracovnom pomere s vysokou školou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</si>
  <si>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</si>
  <si>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</si>
  <si>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</si>
  <si>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</si>
  <si>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</si>
  <si>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Profesora</t>
  </si>
  <si>
    <t>Docenta</t>
  </si>
  <si>
    <t>Ostatné</t>
  </si>
  <si>
    <t>Počet miest obsadených bez výberového konania</t>
  </si>
  <si>
    <t>Zamestnanec</t>
  </si>
  <si>
    <t>Fyzický počet</t>
  </si>
  <si>
    <t>Prepočítaný počet</t>
  </si>
  <si>
    <t>VŠ učiteľ nad 70 rokov</t>
  </si>
  <si>
    <t>Ostatní</t>
  </si>
  <si>
    <t>Tabuľka č. 10: Kvalifikačná štruktúra vysokoškolských učiteľov</t>
  </si>
  <si>
    <t>Evidenčný prepočítaný počet vysokoškolských učiteľov k 31. 10. 2020</t>
  </si>
  <si>
    <t>Profesori, docenti s DrSc.</t>
  </si>
  <si>
    <t>Docenti, bez DrSc.</t>
  </si>
  <si>
    <t>Ostatní učitelia s DrSc.</t>
  </si>
  <si>
    <t>Ostatní učitelia s PhD, CSc.</t>
  </si>
  <si>
    <t>Ostatní učitelia bez vedeckej hodnosti</t>
  </si>
  <si>
    <t>Podiel v %</t>
  </si>
  <si>
    <t>Rozdiel 2020 - 2019</t>
  </si>
  <si>
    <t>Rozdiel v % 2020 - 2019</t>
  </si>
  <si>
    <t>Pozn.: Percentuálny podiel  v jednotlivých kategóriách žien je z celkového počtu žien</t>
  </si>
  <si>
    <t>Tabuľka č. 11: Prehľad akademických mobilít - zamestnanci v akademickom roku 2019/2020 a porovnanie s akademickým rokom 2018/2019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</si>
  <si>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</si>
  <si>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</si>
  <si>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</si>
  <si>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</si>
  <si>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Tabuľka č. 12: Informácie o záverečných prácach a rigoróznych prácach predložených na obhajobu v roku 2020</t>
  </si>
  <si>
    <t>Záverečná práca</t>
  </si>
  <si>
    <t>Počet predložených záverečných prác</t>
  </si>
  <si>
    <t>z toho počet prác predložených ženami</t>
  </si>
  <si>
    <t>Počet obhájených prác</t>
  </si>
  <si>
    <t>Fyzický počet vedúcich záverečných prác</t>
  </si>
  <si>
    <t>Fyzický počet vedúcich záverečných prác bez PhD.</t>
  </si>
  <si>
    <t>Fyzický počet vedúcich záverečných prác (odborníci z praxe)</t>
  </si>
  <si>
    <t>Bakalárska</t>
  </si>
  <si>
    <t>Diplomová</t>
  </si>
  <si>
    <t xml:space="preserve">Dizertačná </t>
  </si>
  <si>
    <t>Rigorózna</t>
  </si>
  <si>
    <t>Tabuľka č. 13: Publikačná činnosť vysokej školy za rok 2020 a porovnanie s rokom 2019</t>
  </si>
  <si>
    <t>V roku 2020</t>
  </si>
  <si>
    <t>Kategória
fakulta</t>
  </si>
  <si>
    <t>FAI</t>
  </si>
  <si>
    <t>ADC, BDC</t>
  </si>
  <si>
    <t>ADD, BDD</t>
  </si>
  <si>
    <t>CDC, CDD</t>
  </si>
  <si>
    <t>ADM, ADN, AEM, AEN</t>
  </si>
  <si>
    <t>BDM, BDN, CBA, CBB</t>
  </si>
  <si>
    <t>V roku 2019</t>
  </si>
  <si>
    <t>Rozdiel v %</t>
  </si>
  <si>
    <t>Tabuľka č. 14: Umelecká činnosť vysokej školy za rok 2020 a porovnanie s rokom 2019</t>
  </si>
  <si>
    <t>Kategória fakulta</t>
  </si>
  <si>
    <t>Z**</t>
  </si>
  <si>
    <t>Y**</t>
  </si>
  <si>
    <t>X**</t>
  </si>
  <si>
    <t xml:space="preserve">Tabuľka č. 15: Zoznam akreditovaných študijných programov k 31. 12. 2020_x000D_
</t>
  </si>
  <si>
    <t>1. stupeň</t>
  </si>
  <si>
    <t>Študijný program</t>
  </si>
  <si>
    <t>Forma</t>
  </si>
  <si>
    <t>Jazyky</t>
  </si>
  <si>
    <t>Skratka titulu</t>
  </si>
  <si>
    <t>2. stupeň</t>
  </si>
  <si>
    <t>Spojený 1. a 2. stupeň</t>
  </si>
  <si>
    <t>3. stupeň</t>
  </si>
  <si>
    <t>Tabuľka č. 16: Zoznam študijných programov - odňatie priznaného práva, skončenie platnosti priznaného práva alebo zrušenie študijného programu v roku 2020</t>
  </si>
  <si>
    <t>Dátum odňatia práva, skončenia platnosti práva alebo zrušenia študijného programu</t>
  </si>
  <si>
    <t>Tabuľka č. 17: Zoznam udelených akreditácií  habilitačného konania a inauguračného konania k 31.12.2020</t>
  </si>
  <si>
    <t xml:space="preserve">Odbor habilitačného konania a inauguračného konania </t>
  </si>
  <si>
    <t>Tabuľka č. 18: Zoznam odňatých akreditácií habilitačného konania a inauguračného konania v roku 2020</t>
  </si>
  <si>
    <t xml:space="preserve">Dátum odňatia </t>
  </si>
  <si>
    <t>Tabuľka č. 19: Finančné prostriedky na výskumné projekty získané v roku 2020</t>
  </si>
  <si>
    <t>P. č.</t>
  </si>
  <si>
    <t>Grant (G)/objednávka (O)</t>
  </si>
  <si>
    <t>Domáce (D)/zahraničné (Z)</t>
  </si>
  <si>
    <t>Číslo/
identifikácia projektu</t>
  </si>
  <si>
    <t xml:space="preserve">Priezvisko, meno 
a tituly zodpovedného riešiteľa projektu </t>
  </si>
  <si>
    <t xml:space="preserve">Názov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</si>
  <si>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</si>
  <si>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</si>
  <si>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</si>
  <si>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</si>
  <si>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Tabuľka č. 20: Finančné prostriedky na ostatné (nevýskumné) projekty získané v roku 2020</t>
  </si>
  <si>
    <t>Tabuľka č. 21: Prehľad umeleckej činnosti vysokej školy za rok 2020</t>
  </si>
  <si>
    <t>Kategória výkonu</t>
  </si>
  <si>
    <t>Autor</t>
  </si>
  <si>
    <t>Názov projektu/umeleckého výkonu</t>
  </si>
  <si>
    <t>Miesto realizácie</t>
  </si>
  <si>
    <t>Termín realizácie</t>
  </si>
  <si>
    <t>Trnavská univerzita v Trnave</t>
  </si>
  <si>
    <t>Filozofická</t>
  </si>
  <si>
    <t>spolu FF</t>
  </si>
  <si>
    <t>spolu FZSP</t>
  </si>
  <si>
    <t>Pedagogická</t>
  </si>
  <si>
    <t>spolu PdF</t>
  </si>
  <si>
    <t>Právnická</t>
  </si>
  <si>
    <t>Teologická</t>
  </si>
  <si>
    <t>spolu TF</t>
  </si>
  <si>
    <t>Filológia</t>
  </si>
  <si>
    <t>Filozofia</t>
  </si>
  <si>
    <t>Historické vedy</t>
  </si>
  <si>
    <t>Ošetrovateľstvo</t>
  </si>
  <si>
    <t>Politické vedy</t>
  </si>
  <si>
    <t>Právo</t>
  </si>
  <si>
    <t>Psychológia</t>
  </si>
  <si>
    <t>Sociálna práca</t>
  </si>
  <si>
    <t>Sociológia a sociálna antropológia</t>
  </si>
  <si>
    <t>Teológia</t>
  </si>
  <si>
    <t>Učiteľstvo a pedagogické vedy</t>
  </si>
  <si>
    <t>Vedy o umení a kultúre</t>
  </si>
  <si>
    <t>Verejné zdravotníctvo</t>
  </si>
  <si>
    <t>Zdravotnícke vedy</t>
  </si>
  <si>
    <t>1.stupeň</t>
  </si>
  <si>
    <t>denná</t>
  </si>
  <si>
    <t>externá</t>
  </si>
  <si>
    <t>x</t>
  </si>
  <si>
    <t>Filozofická fakulta</t>
  </si>
  <si>
    <t>vedy o umení a kultúre</t>
  </si>
  <si>
    <t>dejiny a teória umenia</t>
  </si>
  <si>
    <t>D</t>
  </si>
  <si>
    <t>S</t>
  </si>
  <si>
    <t>Bc.</t>
  </si>
  <si>
    <t>filozofia</t>
  </si>
  <si>
    <t>etika</t>
  </si>
  <si>
    <t>D, E</t>
  </si>
  <si>
    <t>S, A</t>
  </si>
  <si>
    <t>historické vedy</t>
  </si>
  <si>
    <t>história</t>
  </si>
  <si>
    <t>klasická archeológia</t>
  </si>
  <si>
    <t>filológia</t>
  </si>
  <si>
    <t>klasické jazyky</t>
  </si>
  <si>
    <t>politické vedy</t>
  </si>
  <si>
    <t>politológia</t>
  </si>
  <si>
    <t>psychológia</t>
  </si>
  <si>
    <t>sociológia a sociálna antropológia</t>
  </si>
  <si>
    <t>sociológia</t>
  </si>
  <si>
    <t>Pedagogická fakulta</t>
  </si>
  <si>
    <t>anglický jazyk a anglofónne kultúry</t>
  </si>
  <si>
    <t xml:space="preserve">
S, A</t>
  </si>
  <si>
    <t>učiteľstvo a pedagogické vedy</t>
  </si>
  <si>
    <t>animácia výtvarného umenia</t>
  </si>
  <si>
    <t>predškolská a elementárna pedagogika</t>
  </si>
  <si>
    <t>slovenský jazyk a literatúra - editorstvo a vydavateľská prax</t>
  </si>
  <si>
    <t>slovenský jazyk v komunikácii nepočujúcich</t>
  </si>
  <si>
    <t>sociálna pedagogika a vychovávateľstvo</t>
  </si>
  <si>
    <t>učiteľstvo anglického jazyka a literatúry</t>
  </si>
  <si>
    <t>učiteľstvo anglického jazyka a literatúry (v kombinácii)</t>
  </si>
  <si>
    <t>učiteľstvo biológie (v kombinácii)</t>
  </si>
  <si>
    <t>učiteľstvo etickej výchovy (v kombinácii)</t>
  </si>
  <si>
    <t>učiteľstvo histórie (v kombinácii)</t>
  </si>
  <si>
    <t>učiteľstvo chémie (v kombinácii)</t>
  </si>
  <si>
    <t>učiteľstvo informatiky (v kombinácii)</t>
  </si>
  <si>
    <t>učiteľstvo latinského jazyka (v kombinácii)</t>
  </si>
  <si>
    <t>S, L</t>
  </si>
  <si>
    <t>učiteľstvo matematiky (v kombinácii)</t>
  </si>
  <si>
    <t>učiteľstvo náboženskej výchovy (v kombinácii)</t>
  </si>
  <si>
    <t>učiteľstvo nemeckého jazyka a literatúry (v kombinácii)</t>
  </si>
  <si>
    <t>S, N</t>
  </si>
  <si>
    <t>učiteľstvo slovenského jazyka a literatúry (v kombinácii)</t>
  </si>
  <si>
    <t>učiteľstvo výchovy k občianstvu (v kombinácii)</t>
  </si>
  <si>
    <t>učiteľstvo vytvarného umenia (v kombinácii)</t>
  </si>
  <si>
    <t>vzdelávanie a zdravotníctvo v rozvojovej spolupráci</t>
  </si>
  <si>
    <t>Fakulta zdravotníctva a sociálnej práce</t>
  </si>
  <si>
    <t>zdravotnícke vedy</t>
  </si>
  <si>
    <t>laboratórne vyšetrovacie metódy v zdravotníctve</t>
  </si>
  <si>
    <t>ošetrovateľstvo</t>
  </si>
  <si>
    <t>sociálna práca</t>
  </si>
  <si>
    <t>rozvoj dieťaťa a štúdium rodiny</t>
  </si>
  <si>
    <t>verejné zdravotníctvo</t>
  </si>
  <si>
    <t>Teologická fakulta</t>
  </si>
  <si>
    <t>kresťanská filozofia</t>
  </si>
  <si>
    <t>sociálna práca so zameraním na rodinu</t>
  </si>
  <si>
    <t>teológia</t>
  </si>
  <si>
    <t>základy kresťanskej filozofie a katolíckej teológie</t>
  </si>
  <si>
    <t>Právnická fakulta</t>
  </si>
  <si>
    <t>právo</t>
  </si>
  <si>
    <t>Mgr.</t>
  </si>
  <si>
    <t>klasické jazyky - latinská medievalistika a novolatinistika</t>
  </si>
  <si>
    <t>pedagogika výtvarného umenia</t>
  </si>
  <si>
    <t>predškolská pedagogika</t>
  </si>
  <si>
    <t xml:space="preserve">S, L </t>
  </si>
  <si>
    <t>učiteľstvo pre primárne vzdelávanie</t>
  </si>
  <si>
    <t>učiteľstvo výtvarného umenia (v kombinácii)</t>
  </si>
  <si>
    <t>riadenie a organizácia sociálnych služieb</t>
  </si>
  <si>
    <t>katolícka teológia</t>
  </si>
  <si>
    <t>dejiny a teória výtvarného umenia a architektúry</t>
  </si>
  <si>
    <t>PhD.</t>
  </si>
  <si>
    <t>etika a morálna filozofia</t>
  </si>
  <si>
    <t>slovenské dejiny</t>
  </si>
  <si>
    <t>systematická filozofia</t>
  </si>
  <si>
    <t>teória a metodológia sociológie</t>
  </si>
  <si>
    <t>všeobecná a experimentálna psychológia</t>
  </si>
  <si>
    <t>komparatívna literatúra</t>
  </si>
  <si>
    <t>pedagogika</t>
  </si>
  <si>
    <t>slovenský jazyk a literatúra</t>
  </si>
  <si>
    <t>školská pedagogika</t>
  </si>
  <si>
    <t>teória biologického vzdelávania</t>
  </si>
  <si>
    <t>teória chemického vzdelávania</t>
  </si>
  <si>
    <t>teória jazykového a literárneho vzdelávania</t>
  </si>
  <si>
    <t>občianske právo</t>
  </si>
  <si>
    <t>pracovné právo</t>
  </si>
  <si>
    <t>teória a dejiny štátu a práva</t>
  </si>
  <si>
    <t>E</t>
  </si>
  <si>
    <t>trestné právo</t>
  </si>
  <si>
    <t>ústavné právo</t>
  </si>
  <si>
    <t>Eduard Droberjar</t>
  </si>
  <si>
    <t>nie</t>
  </si>
  <si>
    <t>Eva Mydlíková</t>
  </si>
  <si>
    <t>áno</t>
  </si>
  <si>
    <t>Vojtech Vladár</t>
  </si>
  <si>
    <t>Adrián Jalč</t>
  </si>
  <si>
    <t>Martin Brestovanský</t>
  </si>
  <si>
    <t>Katarína Kotuľáková</t>
  </si>
  <si>
    <t>Andrej Závodný</t>
  </si>
  <si>
    <t>Jozef Beňačka</t>
  </si>
  <si>
    <t>Silvia Treľová</t>
  </si>
  <si>
    <t>Veronika Kleňová</t>
  </si>
  <si>
    <t>Mgr. PhDr. Marián Ambrozy, PhD.</t>
  </si>
  <si>
    <t>AAA, AAB,
 ABA, ABB, ABC, ABD</t>
  </si>
  <si>
    <t>ACA, ACB, ACC, ACD, BAA, BAB, BBA, BBB, BCB, BCI, EAI, CAA, CAB, EAJ</t>
  </si>
  <si>
    <t>FZaSP</t>
  </si>
  <si>
    <t>Ústav dejín</t>
  </si>
  <si>
    <t>Centrum informačných systémov</t>
  </si>
  <si>
    <t>Rektorát</t>
  </si>
  <si>
    <t>Univerzitná knižnica TU</t>
  </si>
  <si>
    <t>ZZY - 1</t>
  </si>
  <si>
    <t>ZZX - 1</t>
  </si>
  <si>
    <t>YZY - 1</t>
  </si>
  <si>
    <t>ZZV - 1</t>
  </si>
  <si>
    <t>YZV - 1</t>
  </si>
  <si>
    <t>ZYY - 5</t>
  </si>
  <si>
    <t>YXY - 2</t>
  </si>
  <si>
    <t>ZYY - 1</t>
  </si>
  <si>
    <t>YXX - 1</t>
  </si>
  <si>
    <t>ZYX - 1</t>
  </si>
  <si>
    <t>YXV - 4</t>
  </si>
  <si>
    <t>ZYV - 1</t>
  </si>
  <si>
    <t>ZXY - 1</t>
  </si>
  <si>
    <t>ZVZ - 2</t>
  </si>
  <si>
    <t>ZVY - 2</t>
  </si>
  <si>
    <t>ZVX - 2</t>
  </si>
  <si>
    <t>ZVV - 3</t>
  </si>
  <si>
    <t>ZZY - 3</t>
  </si>
  <si>
    <t>YYX - 1</t>
  </si>
  <si>
    <t>ZZY - 2</t>
  </si>
  <si>
    <t>YYV - 1</t>
  </si>
  <si>
    <t>ZZV - 2</t>
  </si>
  <si>
    <t>YXV - 2</t>
  </si>
  <si>
    <t>ZYZ - 2</t>
  </si>
  <si>
    <t>ZYY - 4</t>
  </si>
  <si>
    <t>ZYV - 5</t>
  </si>
  <si>
    <t>ZVV - 2</t>
  </si>
  <si>
    <t>2.1.17. Dejiny a teória umenia</t>
  </si>
  <si>
    <t>2.1.2. Systematická filozofia</t>
  </si>
  <si>
    <t>2.1.26. Klasická archeológia</t>
  </si>
  <si>
    <t>2.1.5. Etika</t>
  </si>
  <si>
    <t>2.1.9. Slovenské dejiny</t>
  </si>
  <si>
    <t>3.1.9. Psychológia</t>
  </si>
  <si>
    <t>1.1.10. odborová didaktika (biológia)</t>
  </si>
  <si>
    <t>1.1.10. odborová didaktika (chémia)</t>
  </si>
  <si>
    <t>1.1.10. odborová didaktika (teória jazyk.a lit. vzdelávania)</t>
  </si>
  <si>
    <t>2.1.27. slovenský jazyk a literatúra</t>
  </si>
  <si>
    <t>1.1.4. pedagogika</t>
  </si>
  <si>
    <t>3.1.14. sociálna práca</t>
  </si>
  <si>
    <t>7.4.2. verejné zdravotníctvo</t>
  </si>
  <si>
    <t>7.4.3. laboratórne vyšetrovacie metódy v zdravotníctve</t>
  </si>
  <si>
    <t xml:space="preserve">Teologická </t>
  </si>
  <si>
    <t>2.1.13. katolícka teológia</t>
  </si>
  <si>
    <t>2.1.2. systematická filozofia</t>
  </si>
  <si>
    <t>3.4.11. občianske právo</t>
  </si>
  <si>
    <t>3.4.2. teória a dejiny štátu a práva</t>
  </si>
  <si>
    <t>3.4.6. trestné právo</t>
  </si>
  <si>
    <t>3.4.7. pracovné právo</t>
  </si>
  <si>
    <t>FF</t>
  </si>
  <si>
    <t>VEGA</t>
  </si>
  <si>
    <t>G</t>
  </si>
  <si>
    <t>1/0451/20</t>
  </si>
  <si>
    <t>Lopatková Zuzana, doc. PhDr., PhD.</t>
  </si>
  <si>
    <t>Fenomén hradných panstiev a determinanty ich hospodárskeho vývoja v novoveku</t>
  </si>
  <si>
    <t>2020-2022</t>
  </si>
  <si>
    <t>1/0518/20</t>
  </si>
  <si>
    <t>Martinčeková Lucia, Mgr., PhD.</t>
  </si>
  <si>
    <t>Odpustenie z pohľadu psychológie – intrapersonálne a interpersonálne aspekty a vzťah s psychickým zdravím</t>
  </si>
  <si>
    <t>2020-2023</t>
  </si>
  <si>
    <t>1/0749/20</t>
  </si>
  <si>
    <t>Kordoš Jozef, Mgr. Mgr., PhD.</t>
  </si>
  <si>
    <t>Univerzita ako stredisko vedeckého bádania. Obraz vedeckej úrovne historickej Trnavskej univerzity (1635 - 1777) v dizertáciách a odbornej literatúre z produkcie jej tlačiarne.</t>
  </si>
  <si>
    <t>2/0122/19</t>
  </si>
  <si>
    <t>Guráň Peter, PhDr., PhD.</t>
  </si>
  <si>
    <t>Spoločenská dôvera na Slovensku</t>
  </si>
  <si>
    <t>2019-2021</t>
  </si>
  <si>
    <t>2/0075/19</t>
  </si>
  <si>
    <t>Marian Zervan, prof. PhDr., PhD.</t>
  </si>
  <si>
    <t>Ikonológia charity v mestách strednej Európy – príklad Bratislavy</t>
  </si>
  <si>
    <t>2019-2022</t>
  </si>
  <si>
    <t>1/0472/19</t>
  </si>
  <si>
    <t>Halászová Ingrid, Mgr., PhD.</t>
  </si>
  <si>
    <t>Pálffyovci a ich portrétna reprezentácia v 18. storočí (cca 1690-1770).</t>
  </si>
  <si>
    <t>1/0131/18</t>
  </si>
  <si>
    <t>Katuninec Milan, prof. PhDr., PhD.</t>
  </si>
  <si>
    <t>Európa v pohybe. Multikauzalita súčasnej krízy demokracie a nárastu extrémistických nálad v Európe</t>
  </si>
  <si>
    <t>2018-2021</t>
  </si>
  <si>
    <t>1/0358/18</t>
  </si>
  <si>
    <t>Kuzmová Klára, prof. PhDr., CSc.</t>
  </si>
  <si>
    <t>Rímsky tábor v Iži a jeho pozícia na hraniciach Panónie</t>
  </si>
  <si>
    <t>1/0058/18</t>
  </si>
  <si>
    <t>Marek Miloš, doc. Mgr., PhD.</t>
  </si>
  <si>
    <t>Hostia na Slovensku v stredoveku. Migrácia a jej determinanty v kontexte európskeho vývoja.</t>
  </si>
  <si>
    <t>2018-2020</t>
  </si>
  <si>
    <t>2/0146/18</t>
  </si>
  <si>
    <t>Daňová Miroslava, Mgr., PhD.</t>
  </si>
  <si>
    <t>Brody, mosty, diaľkové cesty. Dávnoveké komunikácie a sídla na Považí a Ponitrí s využitím archeológie pod vodou. Pilotný projekt.</t>
  </si>
  <si>
    <t>1/0231/18</t>
  </si>
  <si>
    <t>Rusnák Peter, doc. PhDr., PhD.</t>
  </si>
  <si>
    <t>Dráma ľudskej slobody v ruskom filozofickom myslení 20. storočia</t>
  </si>
  <si>
    <t>1/0871/18</t>
  </si>
  <si>
    <t>Šajda Peter, doc. Mgr., PhD.</t>
  </si>
  <si>
    <t>Povaha ľudského Ja z perspektívy kognitívnej vedy (na rozhraní filozofie, neurovedy, psychológie, etiky)</t>
  </si>
  <si>
    <t>1/0305/18</t>
  </si>
  <si>
    <t>Dědová Mária, PhDr., PhD.</t>
  </si>
  <si>
    <t>Kognitívno-existenciálny profil a špecifiká posttramatického rozvoja u odliečených onkologických pacientov (cancer survivors)</t>
  </si>
  <si>
    <t>1/0363/18</t>
  </si>
  <si>
    <t>Žitný Peter, PhDr., PhD.</t>
  </si>
  <si>
    <t>Adaptácia dotazníka BFI-2 a jeho socio-demografické a psychologické súvislosti  v slovenskom kontexte</t>
  </si>
  <si>
    <t>1/0243/17</t>
  </si>
  <si>
    <t>Varsik Vladimír, doc. PhDr., CSc.</t>
  </si>
  <si>
    <t>Kelti, Rimania a Germáni.
Vidiecke osady a sídla elity</t>
  </si>
  <si>
    <t>2017-2020</t>
  </si>
  <si>
    <t>PdF</t>
  </si>
  <si>
    <t>1/0178/20</t>
  </si>
  <si>
    <t>Frišták, Vladimír, RNDr., PhD.</t>
  </si>
  <si>
    <t>Vplyv aplikácie termochemicky stabilizovaných čistiarenských kalov ako alternatív P-minerálnych aditív v poľnohospodárskej produkcii</t>
  </si>
  <si>
    <t>1/0106/20</t>
  </si>
  <si>
    <t>Kudláčová, Blanka, prof. PhDr. Ing., PhD.</t>
  </si>
  <si>
    <t>Sloboda vs. nesloboda vo vzdelávaní a výchove na Slovensku v období rokov 1948-1989</t>
  </si>
  <si>
    <t>2/0019/20</t>
  </si>
  <si>
    <t>Hladký, Juraj, doc. PhDr.,  PhD.</t>
  </si>
  <si>
    <t>Lexika slovenských terénnych názvov</t>
  </si>
  <si>
    <t>1/0058/20</t>
  </si>
  <si>
    <t>Teória a terminologický systém slovenskej onomastiky (v kontexte slovenskej a medzinárodnej onomastickej terminológie)</t>
  </si>
  <si>
    <t>1/0258/18</t>
  </si>
  <si>
    <t>Kaščák Ondrej, prof. PaedDr., PhD.</t>
  </si>
  <si>
    <t>Školská politika v efektoch a dôsledkoch – prípadové štúdie organizácií formálneho vzdelávania</t>
  </si>
  <si>
    <t>2/0134/18</t>
  </si>
  <si>
    <t>Petrová Zuzana, doc. PaedDr., PhD.</t>
  </si>
  <si>
    <t>Pedagogické a vývinopsychologické dopady inovácií predškolského zariadenia</t>
  </si>
  <si>
    <t xml:space="preserve">Spoločný projekt ÚVSK SAV </t>
  </si>
  <si>
    <t>1/0426/18</t>
  </si>
  <si>
    <t>Lukšík Ivan, prof. PhDr., Csc.</t>
  </si>
  <si>
    <t xml:space="preserve">Psychologické, sociokultúrne a biologické zdroje lásky  </t>
  </si>
  <si>
    <t>1/0041/18</t>
  </si>
  <si>
    <t>Kováčik Jozef, doc. RNDr., PhD.</t>
  </si>
  <si>
    <t xml:space="preserve">Fyziologické a metabolické apekty nutričného stresu v liečivých rastlinách </t>
  </si>
  <si>
    <t>2018-2022</t>
  </si>
  <si>
    <t>1/0056/19</t>
  </si>
  <si>
    <t>Rajský Andrej, doc. PhDr., PhD.</t>
  </si>
  <si>
    <t>Morálna reflexia ako primárny komponent výchovy charakteru v podmienkach realizácie predmetu etická výchova</t>
  </si>
  <si>
    <t>1/0799/18</t>
  </si>
  <si>
    <t>Pokrivčák Anton, prof. PhDr., PhD.</t>
  </si>
  <si>
    <t>Národné literatúry v epoche globalizácie (vznik a vývin americko-slovenskej literatúre a kultúrnej identity)</t>
  </si>
  <si>
    <t>1/0110/19</t>
  </si>
  <si>
    <t>Pipíška Martin, doc. RNDr., PhD.</t>
  </si>
  <si>
    <t>Štúdium využiteľnosti pyrolýznych produktov na báze odpadovej biomasy a čistiarenských kalov v environmentálnych aplikáciách</t>
  </si>
  <si>
    <t>1/0366/19</t>
  </si>
  <si>
    <t>Pavlovičová Krstína, Mgr., PhD.</t>
  </si>
  <si>
    <t>Staroslovienske texty sv. Klimenta Ochridského, prepis, preklad a výklad</t>
  </si>
  <si>
    <t>1/0322/18</t>
  </si>
  <si>
    <t>Bánovčinová Andrea, Mgr., PhD.</t>
  </si>
  <si>
    <t>Pracujúca chudoba</t>
  </si>
  <si>
    <t>01/2018-12/2020</t>
  </si>
  <si>
    <t>1/0389/19</t>
  </si>
  <si>
    <t>Ondriska, František, prof. RNDr., PhD.</t>
  </si>
  <si>
    <t>Parazitologicky významné pôdne meňavky: identifikácia hostiteľských vzťahov, fenotypová plasticita, cytomorfologická variabilita a nové stratégie ich eliminácie</t>
  </si>
  <si>
    <t>01/2019 - 12/2022</t>
  </si>
  <si>
    <t>1/0688/18</t>
  </si>
  <si>
    <t>Boroňová Jana, doc., PhDr., PhD.</t>
  </si>
  <si>
    <t>Ošetrovateľská dimenzia pastoračnej charizmy Kongregácie milosrdných sestier Svätého Kríža na Slovensku v prvej polovici 20. storočia</t>
  </si>
  <si>
    <t>07/2018-12/2020</t>
  </si>
  <si>
    <t>TF</t>
  </si>
  <si>
    <t>2/0011/17</t>
  </si>
  <si>
    <t>Marinčák Šimon, doc. ThDr. PaedDr., PhD.</t>
  </si>
  <si>
    <t>Vydanie cyrilského rukopisu z 18. storočia s komentármi a poznámkovým aparátom</t>
  </si>
  <si>
    <t>2/0093/18</t>
  </si>
  <si>
    <t>Hroboň Bohdan, doc., PhD.</t>
  </si>
  <si>
    <t>Komentár k starozákonným knihá Náhum, Habakuk, Sofoniáš, Aggeus</t>
  </si>
  <si>
    <t>Lichner Miloš, prof. ThLic., D.th.</t>
  </si>
  <si>
    <t>Ošetrovateľský rozmer pastoračného charizmu Kongregácie sestier milosrdenstva Svätého Kríža na Slovensku v prvej polovici 20. storočia</t>
  </si>
  <si>
    <t>PrF</t>
  </si>
  <si>
    <t>1/0556/17</t>
  </si>
  <si>
    <t>Adamová Zuzana, JUDr., PhD.</t>
  </si>
  <si>
    <t>Creative Commons ako nástroj pre sprístupnenie a použitie kreatívneho obsahu, informácií a dát</t>
  </si>
  <si>
    <t>1/0193/18</t>
  </si>
  <si>
    <t>Jankuv Juraj, doc. JUDr., PhD.</t>
  </si>
  <si>
    <t>Environmentalizácia medzinárodného verejného práva</t>
  </si>
  <si>
    <t>1/0200/18</t>
  </si>
  <si>
    <t>Košičiarová Soňa, prof. JUDr., PhD.</t>
  </si>
  <si>
    <t>Aktuálne otázky azylového práva v Slovenskej republike – právna úprava a právna prax</t>
  </si>
  <si>
    <t>1/0082/18</t>
  </si>
  <si>
    <t>Jalč Adrián, prof. JUDr. Ing., PhD.</t>
  </si>
  <si>
    <t>Trestnoprávne aspekty boja proti terorizmu</t>
  </si>
  <si>
    <t>1/0018/19</t>
  </si>
  <si>
    <t>Švecová Adriana, doc. PhDr. JUDr., PhD.</t>
  </si>
  <si>
    <t>Renesancia zabudnutých a znovu obnovených inštitútov dedičského práva na Slovensku</t>
  </si>
  <si>
    <t>1/0329/19</t>
  </si>
  <si>
    <t>Gešková Katarína, JUDr., PhD.</t>
  </si>
  <si>
    <t>Žalobné právo v rekodifikovanom civilnom procese na Slovensku</t>
  </si>
  <si>
    <t>1/0081/19</t>
  </si>
  <si>
    <t>Lacko Miloš, doc. JUDr., PhD.</t>
  </si>
  <si>
    <t>Európsky sociálny model a jeho tendencie</t>
  </si>
  <si>
    <t>1/0535/19</t>
  </si>
  <si>
    <t>Novotná Marianna, doc. JUDr., PhD.</t>
  </si>
  <si>
    <t>Náhrada nemajetkovej ujmy sekundárnych obetí pri usmrtení blízkej osoby</t>
  </si>
  <si>
    <t>1/0571/19</t>
  </si>
  <si>
    <t>Nevolná Zuzana, JUDr., PhD.</t>
  </si>
  <si>
    <t>Dispozície s obchodným podielom</t>
  </si>
  <si>
    <t>1/0269/20</t>
  </si>
  <si>
    <t>Žitňanská Lucia, doc. JUDr., PhD.</t>
  </si>
  <si>
    <t>Právne aspekty zmluvnej podpory výskumuavývoja</t>
  </si>
  <si>
    <t>2020-2021</t>
  </si>
  <si>
    <t>ÚD</t>
  </si>
  <si>
    <t>1/0438/18</t>
  </si>
  <si>
    <t>Manák, Marián, PhDr., PhD.</t>
  </si>
  <si>
    <t>Diplomatické a hospodárske vzťahy medzi Československom a USA v 1. polovici 20. storočia</t>
  </si>
  <si>
    <t>1/0677/18</t>
  </si>
  <si>
    <t>Žažová, Henrieta, PhDr., PhD.</t>
  </si>
  <si>
    <t>Sapientia aedificavit sibi Domum. Sídelné zázemie historickej Trnavskej univerzity (1635 – 1777)</t>
  </si>
  <si>
    <t>KEGA</t>
  </si>
  <si>
    <t>008TTU-4/2019</t>
  </si>
  <si>
    <t>Mgr. Katarína Mária Vadíková, PhD.</t>
  </si>
  <si>
    <t>Prenos osobnej zodpovednosti ako moderný typ výhovorky a jeho postmoderné riešenie</t>
  </si>
  <si>
    <t>012TTU-4/2019</t>
  </si>
  <si>
    <t>Mgr. Zuzana Dzurňáková, PhD.</t>
  </si>
  <si>
    <t>Grafiky v diele Mateja Bela Notitia hungariae novae historico geographica</t>
  </si>
  <si>
    <t>013TTU-4/2020</t>
  </si>
  <si>
    <t>Mgr. Peter Labanc, PhD.</t>
  </si>
  <si>
    <t>Digital Humanities v historických vedách a archeológii - príprava nového univerzitného predmetu</t>
  </si>
  <si>
    <t>010TTU-4/2020</t>
  </si>
  <si>
    <t>Mgr. Lucia Nováková, PhD.</t>
  </si>
  <si>
    <t>Environmentálna archeológia: človek, príroda a životné prostredie v staroveku</t>
  </si>
  <si>
    <t>004TnUAD-4/2020</t>
  </si>
  <si>
    <t>doc. Mgr. Erika Juríková, PhD.</t>
  </si>
  <si>
    <t>Optimalizácia výučby latinského jazyka v študijnom odbore Ošetrovateľstvo reagujúca na potreby klinickej praxe a trhu práce</t>
  </si>
  <si>
    <t>016TTU-4/2020</t>
  </si>
  <si>
    <t>PhDr. Tomáš Jahelka, Ph.D.</t>
  </si>
  <si>
    <t>Nové objavy vo výskume dejín slovenského politického myslenia a ich implementácia do študijných materiálov</t>
  </si>
  <si>
    <t>004TTU-4/2020</t>
  </si>
  <si>
    <t>Brestovanský, Martin, doc. Mgr.  PhD.</t>
  </si>
  <si>
    <t>Deti utečencov na Slovensku: Kontrétna výzva pre globálno-rozvojové vzdelávanie</t>
  </si>
  <si>
    <t>017TTU-4/2020</t>
  </si>
  <si>
    <t>Gajdošíková Zeleiová, Jaroslava, doc. Mgr. art. PhD.</t>
  </si>
  <si>
    <t>Implementácia sociálnoprávnych a sociálnoterapeutických postupov do obsahu vysokoškolského vzdelávania v študijnom programe sociálna pedagogika a vychovávateľstvo</t>
  </si>
  <si>
    <t>028UK-4/2020</t>
  </si>
  <si>
    <t>Bérešová, Jana, doc. PhDr. PhD.</t>
  </si>
  <si>
    <t>Akademické zručnosti v lekárskych vedách. Príručka pre doktorandov rôznych lekárskych odborov</t>
  </si>
  <si>
    <t>001UMB-4/2020</t>
  </si>
  <si>
    <t>Pokorný Milan,  doc.PaedDr. PhD.</t>
  </si>
  <si>
    <t>Implementácia blended learningu do prípravy budúcich učiteľov matematiky a informatiky</t>
  </si>
  <si>
    <t>Pokorný Milan,  doc. PaedDr. PhD.</t>
  </si>
  <si>
    <t xml:space="preserve">Interaktívne aplikácie pre vyučovanie matematiky na základných školách </t>
  </si>
  <si>
    <t>001TTU-4/2019</t>
  </si>
  <si>
    <t>Pokrivčáková Silvia, prof. PaedDr. PhD.</t>
  </si>
  <si>
    <t xml:space="preserve">Vysokoškolská príprava nenatívnych učiteľov cudzích jazykov v národnom a medzinárodnom kontexte </t>
  </si>
  <si>
    <t>012TTU-4/2018</t>
  </si>
  <si>
    <t>Stoffová Veronika, prof. Ing. CSc.</t>
  </si>
  <si>
    <t xml:space="preserve">Interaktívne animačno-simulačné modely vo vzdelávaní </t>
  </si>
  <si>
    <t>015TTU-4/2018</t>
  </si>
  <si>
    <t>Pšenáková Ildikó, Ing. PhD.</t>
  </si>
  <si>
    <t>Interaktivita v elektronických didaktických aplikáciách</t>
  </si>
  <si>
    <t>002TTU-4/2018</t>
  </si>
  <si>
    <t>Mikušiak Marek, Mgr. PhD.</t>
  </si>
  <si>
    <t>Jazyk a komunikačná kompetencia</t>
  </si>
  <si>
    <t>009TTU-4/2018</t>
  </si>
  <si>
    <t>Pupala Branislav prof. PhDr. CSc.</t>
  </si>
  <si>
    <t>Vzdelávanie a starostlivosť o deti v rannom veku (0 – 3) v školskej a sociálnej politike SR: súčastnosť a blízka perspektíva</t>
  </si>
  <si>
    <t>013KU-4/2009</t>
  </si>
  <si>
    <t>Slaná Miriam, doc. PhDr., PhD.</t>
  </si>
  <si>
    <t>E-learningové vzdelávacie moduly k problematike včasnej starostlivosti o rodinu s dieťaťom s rizikovým vývinom</t>
  </si>
  <si>
    <t>1/2019-12/2021</t>
  </si>
  <si>
    <t>013TTU-4/2019</t>
  </si>
  <si>
    <t>Ondriska František, prof. RNDr., PhD.</t>
  </si>
  <si>
    <t>Vytvorenie zbierky trvalých preparátov parazitov a napísanie publikácie Atlas parazitov človeka</t>
  </si>
  <si>
    <t>01/2020  - 11/2022</t>
  </si>
  <si>
    <t>APVV</t>
  </si>
  <si>
    <t>APVV-16-0619</t>
  </si>
  <si>
    <t>Rábik Vladimír, prof.PhDr.,PhD.</t>
  </si>
  <si>
    <t>Rímska kúria a Uhorské kráľovstvo v komunikačnej interakcii v stredoveku(s osobitným zreteľom na územie dnešného Slovenska)</t>
  </si>
  <si>
    <t>2017-2021</t>
  </si>
  <si>
    <t>APVV-17-0161</t>
  </si>
  <si>
    <t>Juríková Erika,doc.Mgr., PhD.</t>
  </si>
  <si>
    <t>Zanedbané súvislosti. Príležitostné žánre v slovenskej literatúre v 16. a 18. storočí</t>
  </si>
  <si>
    <t>APVV-18-0196</t>
  </si>
  <si>
    <t>Sipekioá Nicol,Mgr.,PhD.</t>
  </si>
  <si>
    <t>Vedomosti nitrianskej stolice M. Bela(intepretácia a aplikácia)</t>
  </si>
  <si>
    <t>2019-2023</t>
  </si>
  <si>
    <t xml:space="preserve">APVV-17-0489 </t>
  </si>
  <si>
    <t>Bílik René, prof. PaedDr. CSc.</t>
  </si>
  <si>
    <t>Poetika textu a poetika udalosti v novodobej slovenskej literatúre 18. – 21. storočia</t>
  </si>
  <si>
    <t>Spolupráca so SAV</t>
  </si>
  <si>
    <t>APVV-19-0314</t>
  </si>
  <si>
    <t>Kaščák, Ondrej, prof. PaedDr. PhD.</t>
  </si>
  <si>
    <t>Diskurz globálneho vzdelávania a jeho prax v Česku a na Slovensku</t>
  </si>
  <si>
    <t>2020-2024</t>
  </si>
  <si>
    <t>DO7RP-0034-12</t>
  </si>
  <si>
    <t>Majdan Marek, doc. PhDr., PhD.</t>
  </si>
  <si>
    <t>Collaborative European Neuro Trauma Effectiveness Research in TBI</t>
  </si>
  <si>
    <t>10/2013-3/2021</t>
  </si>
  <si>
    <t>APVV-16-0205</t>
  </si>
  <si>
    <t>Mydlíková Eva, doc. PhDr., PhD.</t>
  </si>
  <si>
    <t>Identifikácia mechanizmov včasnej diagnostiky CAN syndrómu</t>
  </si>
  <si>
    <t>07/2017-6/2021</t>
  </si>
  <si>
    <t>APVV-19-0568</t>
  </si>
  <si>
    <t>Majdan Marek, doc. PhDr., PhD., MSc.</t>
  </si>
  <si>
    <t>Kognitívne dopady športových úrazov mozgu u adolescentov v Slovenskej republike</t>
  </si>
  <si>
    <t>07/2020 - 06/2023</t>
  </si>
  <si>
    <t>PP-COVID-20-0102</t>
  </si>
  <si>
    <t>Analýza dynamiky šírenia Covid-19 v Slovenskej republike prostredníctvom kľúčových epidemiologických ukazovateľov – podklad pre strategické rozhodovanie a efektívnu kontrolu epidémie - ANA/EVA</t>
  </si>
  <si>
    <t>10/2020 - 12/2021</t>
  </si>
  <si>
    <t>APVV-17-0001</t>
  </si>
  <si>
    <t>prof. Miloš Lichner, D.Th.</t>
  </si>
  <si>
    <t xml:space="preserve">Komentár ku knihe ŽII a III. </t>
  </si>
  <si>
    <t>APVV-15-0189</t>
  </si>
  <si>
    <t>prof. Ladislav Csontos, PhD.</t>
  </si>
  <si>
    <t>Vybrané faktory prorodinnej stratégie a podpora stabilnej rodiny v multikulturálnom prostredí</t>
  </si>
  <si>
    <t>2016-2020</t>
  </si>
  <si>
    <t>APVV-16-0106</t>
  </si>
  <si>
    <t>Vráblová Miroslava, doc. JUDr., PhD.</t>
  </si>
  <si>
    <t>Trestnoprávna ochrana života a zdravia v podmienkach Slovenskej republiky</t>
  </si>
  <si>
    <t>APVV-17-0022</t>
  </si>
  <si>
    <t>Vladár Vojtech, prof. JUDr., PhD.</t>
  </si>
  <si>
    <t xml:space="preserve">Rímsko-kánonické vplyvy na slovenské verejné právo </t>
  </si>
  <si>
    <t>APVV-17-0056</t>
  </si>
  <si>
    <t>Káčer Marek, doc. Mgr., PhD.</t>
  </si>
  <si>
    <t>Ústava liberálno-demokratického štátu a radikalizácia politickej kultúry</t>
  </si>
  <si>
    <t>APVV-17-0562</t>
  </si>
  <si>
    <t>Csach Kristián, doc. JUDr., PhD.</t>
  </si>
  <si>
    <t>Zmluvy uzatvárané prostredníctvom elektronických platforiem</t>
  </si>
  <si>
    <t>APVV-18-0337</t>
  </si>
  <si>
    <t>Zodpovednosť členov orgánov obchodných spoločností medzi korporačným, insolvenčným a tretným právom</t>
  </si>
  <si>
    <t>APVV-18-0443</t>
  </si>
  <si>
    <t>Olšovská Andrea, prof. JUDr. Mgr., PhD.</t>
  </si>
  <si>
    <t>Prieniky pracovného práva do iných odvetví súkromného práva (a vice versa)</t>
  </si>
  <si>
    <t>APVV-19-0050</t>
  </si>
  <si>
    <t>Szabova Eva, doc. JUDr., PhD.</t>
  </si>
  <si>
    <t>Trestnoprávna ochrana slobody</t>
  </si>
  <si>
    <t>Intereg</t>
  </si>
  <si>
    <t>FF TU Latinčina</t>
  </si>
  <si>
    <t>INTEREG</t>
  </si>
  <si>
    <t>MPaRV SR Z SKCZ304011T963</t>
  </si>
  <si>
    <t>Kotuľáková, Katarína, doc. PaedDr. PhD.</t>
  </si>
  <si>
    <t>IBSE ako nástroj pre získanie spôsobilostí a postojov žiakov a učiteľov k technickému a prírodovednému vzdelávaniu s ohľadom na požiadavky trhu práce (IBSETECH T963)</t>
  </si>
  <si>
    <t>2019-2020</t>
  </si>
  <si>
    <t>Volkswagen Slovakia</t>
  </si>
  <si>
    <t>003/19_THZS-S</t>
  </si>
  <si>
    <t>Žoldošová Kristína, doc. PaedDr. PhD.</t>
  </si>
  <si>
    <t>Technika hrou od základných škôl VI.</t>
  </si>
  <si>
    <t>MŠVVaŠ SR</t>
  </si>
  <si>
    <t>Brňová Jaroslava, RNDr. PhDr., PhD.</t>
  </si>
  <si>
    <t>Molekulárna-epidemiologická analýza baktérií izolovaných z lôžkových zdravotníckych zariadení na Slovensku a jej využitie pre optimalizáciu diagnostiky a preventívnych opatrení v nemocničnej hygiene</t>
  </si>
  <si>
    <t>08/2018 - 12/2020</t>
  </si>
  <si>
    <t>SAV</t>
  </si>
  <si>
    <t>O-19-104/0012-00</t>
  </si>
  <si>
    <t>Dohoda o spolupráci - Historický ústav SAV</t>
  </si>
  <si>
    <t>Z</t>
  </si>
  <si>
    <t>H2020-19-2018-2019</t>
  </si>
  <si>
    <t>Hrnčiarik Erik,doc.Dr.Phil.</t>
  </si>
  <si>
    <t>Communication role on perception nad beliets of EU Citizens about Science</t>
  </si>
  <si>
    <t>Erasmus +</t>
  </si>
  <si>
    <t>2018-1-ES01-KA0203-050827</t>
  </si>
  <si>
    <t>Persit_EU</t>
  </si>
  <si>
    <t>Poznatky, dôvera a vnímanie vedy európskymi študentmi</t>
  </si>
  <si>
    <t>Horizont 2020</t>
  </si>
  <si>
    <t>H2020-MSCA-INT-2019</t>
  </si>
  <si>
    <t>Petrová, Zuzana, doc. Mgr. PhD.</t>
  </si>
  <si>
    <t>Empirical study of Literature Training Network (ELIT)</t>
  </si>
  <si>
    <t xml:space="preserve">PdF </t>
  </si>
  <si>
    <t>ERASMUS+ Programme</t>
  </si>
  <si>
    <t>2018-1-LU01-KA201-037316</t>
  </si>
  <si>
    <t>Masaryková Dana, Mgr. PhD.</t>
  </si>
  <si>
    <t>Disentangling Inclusion in Primary Physical Education (DIPPE)</t>
  </si>
  <si>
    <t>2018-1-SK01-KA201-046344-01</t>
  </si>
  <si>
    <t>Curriculum for Cultural and social diversity in preschool education (KUSODIV)</t>
  </si>
  <si>
    <t>590777-EPP-1-2017-1-DE-SPO-SCP</t>
  </si>
  <si>
    <t>Basic Motor Competencies in Europe - Assesment and Promotion  (MOBAK)</t>
  </si>
  <si>
    <t>2018-2019</t>
  </si>
  <si>
    <t>PdF.</t>
  </si>
  <si>
    <t>Danube Transnational Programme</t>
  </si>
  <si>
    <t>DTP2-038-2.3</t>
  </si>
  <si>
    <t>Pekárik Ladislav, Mgr. PhD.</t>
  </si>
  <si>
    <t>Managing and restoring aquatic EcologicAL corridors for migratory fiSh species in the danUbe RivEr baSin  (Measures)</t>
  </si>
  <si>
    <t>Nadácia VILLUM</t>
  </si>
  <si>
    <t>Z-19-102/0014-00</t>
  </si>
  <si>
    <t>Kaščák Ondrej, prof. PaedDr. PhD.</t>
  </si>
  <si>
    <t>Reform of Early Childhood Education in Eastern Europe (REFEE)</t>
  </si>
  <si>
    <t>Nederlandse Taalunie NTU/452 100</t>
  </si>
  <si>
    <t>NTU/452 100</t>
  </si>
  <si>
    <t>Bžoch, Adam, prof. Mgr. CSc.</t>
  </si>
  <si>
    <t>Nederlantistik 8</t>
  </si>
  <si>
    <t>2016-2021</t>
  </si>
  <si>
    <t>H2020</t>
  </si>
  <si>
    <t>Rusnák Martin, prof. MUDr., CSc.</t>
  </si>
  <si>
    <t>Scaling-up NCD Interventions in South East Asia’ - SUNI-SEA</t>
  </si>
  <si>
    <t>1/2019-12/2022</t>
  </si>
  <si>
    <t xml:space="preserve"> Unravelling data for rapid evidence-based response to COVID-19 - unCoVer</t>
  </si>
  <si>
    <t>10/2020-09/2022</t>
  </si>
  <si>
    <t>EÚ-FP7</t>
  </si>
  <si>
    <t>Domáce (D)/   zahraničné (Z)</t>
  </si>
  <si>
    <t>158/20_THZS_S</t>
  </si>
  <si>
    <t>Technika hrou od základných škôl VII.</t>
  </si>
  <si>
    <t>MPSVaR</t>
  </si>
  <si>
    <t>OPĽZ/6/2020</t>
  </si>
  <si>
    <t>Peterková Viera, doc. Ing. PhD.</t>
  </si>
  <si>
    <t>Inovácia pedagogických praxí s cieľom skvalitnenia prípravy budúcich pedagogických a odborných zamestnancov</t>
  </si>
  <si>
    <t xml:space="preserve">dotácia </t>
  </si>
  <si>
    <t>001TTU-2-1/2021</t>
  </si>
  <si>
    <t>Majdan Marek, doc. PhDr., MSc., PhD.</t>
  </si>
  <si>
    <t>Vybudovanie Tele-medicínskeho simulačného centra pre vzdelávanie v odbore ošetrovateľstvo</t>
  </si>
  <si>
    <t>1/2021-12/2021</t>
  </si>
  <si>
    <t>MZVaEZ SR</t>
  </si>
  <si>
    <t>MVZP/2020/36</t>
  </si>
  <si>
    <t>Lantajová Dagmar, doc. PhDr., PhD.</t>
  </si>
  <si>
    <t>Medzi Trianonom a retribúciou - slovensko-maďarské vzťahy z právneho pohľadu</t>
  </si>
  <si>
    <t>8/2020-3/2021</t>
  </si>
  <si>
    <t>RE</t>
  </si>
  <si>
    <t>MKSR</t>
  </si>
  <si>
    <t>MK-5715/2019-423</t>
  </si>
  <si>
    <t>Multidisciplinárny pamiatkový výskum objektu Adalbertínum s ohľadom na jeho kultúrno-historickú hodnotu</t>
  </si>
  <si>
    <t>6/2020-12/2020</t>
  </si>
  <si>
    <t>O-20-190/0043-00</t>
  </si>
  <si>
    <t>Zmluva o spolupráci - Inštitút pre výskum práce a rodiny</t>
  </si>
  <si>
    <t>Spolu domáce</t>
  </si>
  <si>
    <t>Erasmus+</t>
  </si>
  <si>
    <t>Erasmus+2018-1-EL01-KA203-047691</t>
  </si>
  <si>
    <t>Grendová Kristína, PhDr., PhD.</t>
  </si>
  <si>
    <t>Educating vaccination competence - EDUVAC</t>
  </si>
  <si>
    <t>9/2018-8/2021</t>
  </si>
  <si>
    <t>Erasmus+ 586291-EPP-1-2017-1-RO-EPPKA2-CBHE-JP</t>
  </si>
  <si>
    <t>Strenghtening public health research capacity to inform evidence based policies in Tunisia</t>
  </si>
  <si>
    <t>10/2017-10/2021</t>
  </si>
  <si>
    <t>Erasmus+ 2018-1-AT01-KA202-039302</t>
  </si>
  <si>
    <t>Botek Ondrej, doc. PhDr., PhD.</t>
  </si>
  <si>
    <t>Improving Assistance in Inclusive Educational Settings</t>
  </si>
  <si>
    <t>10/2018 - 9/2020</t>
  </si>
  <si>
    <t>Slovenská akademická asociácia pre medzinárodnú spoluprácu - Národná agentúra programu Erasmus+ pre vzdelávanie a odbornú prípravu</t>
  </si>
  <si>
    <t>2019-1-SK01-KA103-060125</t>
  </si>
  <si>
    <t>Mobilita študentov a zamestnancov vysokých škôl medzi krajinami programu v rámci programu Erasmus+, Kľúčová akcia 1: Vzdelávacia mobilita jednotlivcov</t>
  </si>
  <si>
    <t xml:space="preserve">2019-1-SK01-KA107-060094 </t>
  </si>
  <si>
    <t>Mobilita študentov a zamestnancov vysokých škôl medzi krajinami programu a partnerskými krajinami  v rámci programu Erasmus+, Kľúčová akcia 1: Vzdelávacia mobilita jednotlivcov</t>
  </si>
  <si>
    <t>2019 -2022</t>
  </si>
  <si>
    <t>2020-1-SK01-KA103-077741</t>
  </si>
  <si>
    <t>2020 - 2022</t>
  </si>
  <si>
    <t>2020-1-SK01-KA107-078040</t>
  </si>
  <si>
    <t>2020 - 2023</t>
  </si>
  <si>
    <t xml:space="preserve">Spolu zahraničné </t>
  </si>
  <si>
    <t>ZZY</t>
  </si>
  <si>
    <t>Kobetič Adrián</t>
  </si>
  <si>
    <t>SHIRT STRIH (22. 10. 2020 - 17. 01. 2021 : Nitra, Slovensko)</t>
  </si>
  <si>
    <t>Nitra</t>
  </si>
  <si>
    <t>22. 10. 2020 - 17. 01. 2021</t>
  </si>
  <si>
    <t>ZZX</t>
  </si>
  <si>
    <t>Lacková Čúzyová Silvia</t>
  </si>
  <si>
    <t>Michal Škoda: Ne/Místa (06. 08. 2020 - 26. 09. 2020 : Praha, Česká republika)</t>
  </si>
  <si>
    <t>Praha</t>
  </si>
  <si>
    <t>06. 08. 2020 - 26. 09. 2020</t>
  </si>
  <si>
    <t>ZZV</t>
  </si>
  <si>
    <t>Daniel Brunovský: Modrý príbeh (16. 09. 2020 - 14. 11. 2020 : Piešťany, Slovensko)</t>
  </si>
  <si>
    <t>Piešťany</t>
  </si>
  <si>
    <t>16. 09. 2020 - 14. 11. 2020</t>
  </si>
  <si>
    <t>ZYY</t>
  </si>
  <si>
    <t>…z kola von! (26. 11. 2020 - 10. 1. 2021 : Nitra, Slovensko)</t>
  </si>
  <si>
    <t>26. 11. 2020 - 10. 1. 2021</t>
  </si>
  <si>
    <t>Eiron (25. 06. 2020 - 03. 09. 2020 : Nitra, Slovensko)</t>
  </si>
  <si>
    <t>25. 06. 2020 - 03. 09. 2020</t>
  </si>
  <si>
    <t>Čas sluhov (19. 06. 2020 - 06. 09. 2020 : Nitra, Slovensko)</t>
  </si>
  <si>
    <t>19. 06. 2020 - 06. 09. 2020</t>
  </si>
  <si>
    <t>Bezpečné, skryté (17. 9. 2020 - 25. 10. 2020 : Nitra, Slovensko)</t>
  </si>
  <si>
    <t>17. 9. 2020 - 25. 10. 2020</t>
  </si>
  <si>
    <t>4 cesty prírodou (12. 3. 2020 - 03. 09. 2020 : Nitra, Slovensko)</t>
  </si>
  <si>
    <t>12. 03. 2020 - 03. 09. 2020</t>
  </si>
  <si>
    <t>Baláž Blažej</t>
  </si>
  <si>
    <t>Do prírody galérie? (15. 12. 2020 - 28. 02. 2021 : Nitra, Slovensko)</t>
  </si>
  <si>
    <t>15. 12. 2020 - 28. 02. 2021</t>
  </si>
  <si>
    <t>ZYX</t>
  </si>
  <si>
    <t>Blažo Cyril</t>
  </si>
  <si>
    <t>Záhradníkov dom (31. 07. - 29. 08. 2020 : Praha, Česká republika)</t>
  </si>
  <si>
    <t>31. 07. 2020 - 29. 08. 2020</t>
  </si>
  <si>
    <t>ZYV</t>
  </si>
  <si>
    <t>41. ročník Maliarskeho sympózia (01. 08. 2020 - 19. 09. 2020 : Moravany nad Váhom, Slovensko)</t>
  </si>
  <si>
    <t>Moravany nad Váhom</t>
  </si>
  <si>
    <t>01. 08. 2020 - 19. 09. 2020</t>
  </si>
  <si>
    <t>ZXY</t>
  </si>
  <si>
    <t>Blažej Baláž: #UmenieNaNule?: Po korone sa znovu pripomenie klíma</t>
  </si>
  <si>
    <t>Bratislava</t>
  </si>
  <si>
    <t>28.04.-28.11.2020</t>
  </si>
  <si>
    <t>ZVZ</t>
  </si>
  <si>
    <t>Osten Biennial of Drawing Skopje 2020 : Skopje, Macedónsko)</t>
  </si>
  <si>
    <t>01. 10. 2020 - 12. 12. 2020</t>
  </si>
  <si>
    <t>Branišová Zuzana</t>
  </si>
  <si>
    <t>Scythia 13: 13-th international biennial of contemporary textile art (06. 08. - 18. 08. 2020, Ivano-Frankivs'k, Ukrajina)</t>
  </si>
  <si>
    <t>Ivano-Frankivs'k</t>
  </si>
  <si>
    <t>06. 08. 2020 - 18. 08. 2020</t>
  </si>
  <si>
    <t>ZVY</t>
  </si>
  <si>
    <t>Eiron (25. 06. - 03. 09. 2020 : Nitra, Slovensko)</t>
  </si>
  <si>
    <t>Balážová Mária</t>
  </si>
  <si>
    <t>Akvizície 2019 (16.12. 2019 – 19.1. 2020 : Trnava, Slovensko)</t>
  </si>
  <si>
    <t>Trnava</t>
  </si>
  <si>
    <t>16. 12. 2019 - 19. 1. 2020</t>
  </si>
  <si>
    <t>ZVX</t>
  </si>
  <si>
    <t>TexpoArt. Dream : The 5th International Triennial of Textile Arts (1. 12. - 20. 12. 2020 : Iași, Rumunsko)</t>
  </si>
  <si>
    <t>Iaşi</t>
  </si>
  <si>
    <t>1.12. 2020 - 20.12. 2020</t>
  </si>
  <si>
    <t>History repeats History (29. 02. - 30. 05. 2020 : Montesilvano, Taliansko)</t>
  </si>
  <si>
    <t>Montesilvano</t>
  </si>
  <si>
    <t>29. 02. 2020 - 30. 05. 2020</t>
  </si>
  <si>
    <t>ZVV</t>
  </si>
  <si>
    <t>Zajtra bude (09. 09. 2020 - 10. 10. 2020 : Piešťany, Slovensko)</t>
  </si>
  <si>
    <t>09. 09. 2020 - 10. 10. 2020</t>
  </si>
  <si>
    <t>Gajdoš Roman</t>
  </si>
  <si>
    <t>Malé formáty (18. 06. 2020 - 31. 07. 2020: Bratislava, Slovensko)</t>
  </si>
  <si>
    <t>18. 06. 2020 - 31. 07. 2020</t>
  </si>
  <si>
    <t>YZY</t>
  </si>
  <si>
    <t>Mališ Marcel</t>
  </si>
  <si>
    <t>Marcel Mališ: VďakyZdanie československého ľudu</t>
  </si>
  <si>
    <t>19.11.2020-27.06.2021</t>
  </si>
  <si>
    <t>YZV</t>
  </si>
  <si>
    <t>Zuzana Branišová: Náhodné krajiny (09. 09. - 30. 10. 2020 : Trnava, Slovensko)</t>
  </si>
  <si>
    <t>09. 09. 2020 30. 10. 2020</t>
  </si>
  <si>
    <t>YXY</t>
  </si>
  <si>
    <t>Orbanová Eva</t>
  </si>
  <si>
    <t>Andrej Žarnov: Ťaživosť pravdy. Dokumentárny film.</t>
  </si>
  <si>
    <t>10. 04. 2020, 13,40 hod.</t>
  </si>
  <si>
    <t>YXX</t>
  </si>
  <si>
    <t>Obálka knihy a CD-ROMU publikácie: Pavlová, Renáta: Nové prístupy vo vyučovaní slovenčiny ako cudzieho jazyka, 2020</t>
  </si>
  <si>
    <t>Nümbrecht</t>
  </si>
  <si>
    <t>Máj 2020</t>
  </si>
  <si>
    <t>YXV</t>
  </si>
  <si>
    <t>Blažo Štefan</t>
  </si>
  <si>
    <t>Grafický dizajn monografie Brestovanský, Martin a kol.: Zuzana a jej škola: príbeh o profesijnej učiacej sa komunite, 2020</t>
  </si>
  <si>
    <t>2020</t>
  </si>
  <si>
    <t>Grafický dizajn monografie Brestovanský, Martin: Prosociálne morálne uvažovanie: prirodzený vývin a intencionálny rozvoj, 2020</t>
  </si>
  <si>
    <t>Grafický dizajn publikácie Kudláčová, Blanka (ed.): Výchova a vzdelávanie slobodného človeka v podmienkach neslobody: (príklady z kresťanského disentu v období socializmu), 2020</t>
  </si>
  <si>
    <t>Grafický dizajn publikácie Martin Dojčár (ed.): Alternatívna religiozita a vzdelávanie, 2020</t>
  </si>
  <si>
    <t>15.12.2020</t>
  </si>
  <si>
    <t>Spolu v roku 2019</t>
  </si>
  <si>
    <t>Podiel v % 2019</t>
  </si>
  <si>
    <t>rektorát</t>
  </si>
  <si>
    <t>Trnavská univerzita - Filozofická fakulta</t>
  </si>
  <si>
    <t>Trnavská univerzita - Fakulta zdravotníctva a sociálnej práce</t>
  </si>
  <si>
    <t>spolu FZaSP</t>
  </si>
  <si>
    <t>Trnavská univerzita - Pedagogická fakulta</t>
  </si>
  <si>
    <t>Trnavská univerzita - Právnická fakulta</t>
  </si>
  <si>
    <t>spolu PrF</t>
  </si>
  <si>
    <t>Trnavská univerzita - Teologická fakulta</t>
  </si>
  <si>
    <t>Spolu Trnavská univerzita</t>
  </si>
  <si>
    <t>Obe formy spolu</t>
  </si>
  <si>
    <t>... zdravotníctva a sociálnej práce</t>
  </si>
  <si>
    <t>Klasická archeológia</t>
  </si>
  <si>
    <t>Teória a dejiny štátu a práva</t>
  </si>
  <si>
    <t>Trestné právo</t>
  </si>
  <si>
    <t>Pedagogika</t>
  </si>
  <si>
    <t>Odborová didaktika</t>
  </si>
  <si>
    <t>Slovenský jazyk a literatúra</t>
  </si>
  <si>
    <t>Pracovné právo</t>
  </si>
  <si>
    <t>Systematická filozofia</t>
  </si>
  <si>
    <t>Tabuľka č. 8:  Zoznam vymenovaných docentov za rok 2020</t>
  </si>
  <si>
    <t>Poskytovateľ finančných prostriedkov (grantová agentúra, objednávateľ)</t>
  </si>
  <si>
    <t>Spoločný projekt so SAV</t>
  </si>
  <si>
    <t xml:space="preserve">Spolu VEGA </t>
  </si>
  <si>
    <t>Spolu KEGA</t>
  </si>
  <si>
    <t xml:space="preserve">Spolu APVV </t>
  </si>
  <si>
    <t xml:space="preserve">Spolu iné </t>
  </si>
  <si>
    <t xml:space="preserve">ZAHRANIČNÉ </t>
  </si>
  <si>
    <t>SPOLU DOMÁCE</t>
  </si>
  <si>
    <t xml:space="preserve">SPOLU ZAHRANIČNÉ </t>
  </si>
  <si>
    <t>Spoločný projekt s UCM, FF</t>
  </si>
  <si>
    <t>Spoločný projekt s ÚSL SAV</t>
  </si>
  <si>
    <t xml:space="preserve">Spoločný projekt UK, LF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</si>
</sst>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0.0"/>
    <numFmt numFmtId="165" formatCode="#,##0_ ;\-#,##0\ "/>
    <numFmt numFmtId="166" formatCode="#,##0_ ;[Red]\-#,##0\ "/>
    <numFmt numFmtId="167" formatCode="_-* #,##0\ _€_-;\-* #,##0\ _€_-;_-* &quot;-&quot;??\ _€_-;_-@_-"/>
  </numFmts>
  <fonts count="43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charset val="238"/>
    </font>
    <font>
      <b/>
      <sz val="11.5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charset val="238"/>
    </font>
    <font>
      <sz val="8"/>
      <color indexed="81"/>
      <name val="Tahoma"/>
      <family val="2"/>
      <charset val="238"/>
    </font>
    <font>
      <sz val="10"/>
      <color rgb="FF000000"/>
      <name val="Arial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2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0"/>
      <color rgb="FFFFC00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Times New Roman"/>
      <family val="1"/>
      <charset val="238"/>
    </font>
    <font>
      <b/>
      <sz val="10"/>
      <color rgb="FF0070C0"/>
      <name val="Arial"/>
      <family val="2"/>
      <charset val="238"/>
    </font>
    <font>
      <sz val="10"/>
      <color rgb="FFFFC00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2"/>
      <color rgb="FF0070C0"/>
      <name val="Times New Roman"/>
      <family val="1"/>
      <charset val="238"/>
    </font>
    <font>
      <b/>
      <sz val="12"/>
      <color rgb="FFFFC000"/>
      <name val="Times New Roman"/>
      <family val="1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9" fontId="11" fillId="0" borderId="0" applyFont="0" applyFill="0" applyBorder="0" applyAlignment="0" applyProtection="0"/>
    <xf numFmtId="0" fontId="16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3" fillId="0" borderId="0"/>
    <xf numFmtId="0" fontId="24" fillId="0" borderId="0"/>
    <xf numFmtId="43" fontId="5" fillId="0" borderId="0" applyFont="0" applyFill="0" applyBorder="0" applyAlignment="0" applyProtection="0"/>
  </cellStyleXfs>
  <cellXfs count="68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Alignment="1"/>
    <xf numFmtId="0" fontId="0" fillId="0" borderId="0" xfId="0" applyBorder="1" applyAlignment="1"/>
    <xf numFmtId="0" fontId="5" fillId="0" borderId="0" xfId="0" applyFo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8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Fill="1"/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4" fillId="0" borderId="0" xfId="0" applyFont="1"/>
    <xf numFmtId="0" fontId="14" fillId="0" borderId="0" xfId="0" applyFont="1" applyAlignment="1">
      <alignment vertical="top" wrapText="1"/>
    </xf>
    <xf numFmtId="3" fontId="15" fillId="0" borderId="0" xfId="0" applyNumberFormat="1" applyFont="1" applyFill="1" applyBorder="1" applyAlignment="1">
      <alignment vertical="top" wrapText="1"/>
    </xf>
    <xf numFmtId="0" fontId="14" fillId="0" borderId="0" xfId="0" applyFont="1" applyBorder="1" applyAlignment="1">
      <alignment vertical="top"/>
    </xf>
    <xf numFmtId="3" fontId="15" fillId="0" borderId="0" xfId="2" applyNumberFormat="1" applyFont="1" applyFill="1" applyBorder="1" applyAlignment="1">
      <alignment vertical="top" wrapText="1"/>
    </xf>
    <xf numFmtId="3" fontId="17" fillId="0" borderId="0" xfId="2" applyNumberFormat="1" applyFont="1" applyFill="1" applyBorder="1" applyAlignment="1">
      <alignment vertical="center" wrapText="1"/>
    </xf>
    <xf numFmtId="3" fontId="15" fillId="0" borderId="0" xfId="2" applyNumberFormat="1" applyFont="1" applyBorder="1" applyAlignment="1">
      <alignment vertical="top" wrapText="1"/>
    </xf>
    <xf numFmtId="3" fontId="15" fillId="0" borderId="0" xfId="2" applyNumberFormat="1" applyFont="1" applyBorder="1" applyAlignment="1">
      <alignment vertical="center" wrapText="1"/>
    </xf>
    <xf numFmtId="3" fontId="15" fillId="0" borderId="0" xfId="3" applyNumberFormat="1" applyFont="1" applyFill="1" applyBorder="1" applyAlignment="1">
      <alignment vertical="center" wrapText="1"/>
    </xf>
    <xf numFmtId="3" fontId="15" fillId="0" borderId="0" xfId="4" applyNumberFormat="1" applyFont="1" applyFill="1" applyBorder="1" applyAlignment="1">
      <alignment vertical="center" wrapText="1"/>
    </xf>
    <xf numFmtId="3" fontId="15" fillId="0" borderId="0" xfId="5" applyNumberFormat="1" applyFont="1" applyFill="1" applyBorder="1" applyAlignment="1">
      <alignment vertical="center" wrapText="1"/>
    </xf>
    <xf numFmtId="0" fontId="14" fillId="0" borderId="0" xfId="0" applyFont="1" applyBorder="1" applyAlignment="1"/>
    <xf numFmtId="0" fontId="6" fillId="0" borderId="0" xfId="0" applyFont="1" applyAlignment="1">
      <alignment vertical="center"/>
    </xf>
    <xf numFmtId="0" fontId="14" fillId="0" borderId="0" xfId="0" applyFont="1" applyBorder="1" applyAlignment="1">
      <alignment vertical="top" wrapText="1"/>
    </xf>
    <xf numFmtId="3" fontId="15" fillId="0" borderId="0" xfId="3" applyNumberFormat="1" applyFont="1" applyFill="1" applyBorder="1" applyAlignment="1">
      <alignment vertical="top" wrapText="1"/>
    </xf>
    <xf numFmtId="3" fontId="15" fillId="0" borderId="0" xfId="4" applyNumberFormat="1" applyFont="1" applyFill="1" applyBorder="1" applyAlignment="1">
      <alignment vertical="top" wrapText="1"/>
    </xf>
    <xf numFmtId="3" fontId="15" fillId="0" borderId="0" xfId="5" applyNumberFormat="1" applyFont="1" applyFill="1" applyBorder="1" applyAlignment="1">
      <alignment vertical="top" wrapText="1"/>
    </xf>
    <xf numFmtId="0" fontId="20" fillId="0" borderId="0" xfId="0" applyFont="1" applyAlignment="1">
      <alignment vertical="top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0" borderId="5" xfId="0" applyFill="1" applyBorder="1"/>
    <xf numFmtId="0" fontId="24" fillId="0" borderId="0" xfId="8"/>
    <xf numFmtId="0" fontId="25" fillId="0" borderId="1" xfId="8" applyFont="1" applyBorder="1" applyAlignment="1">
      <alignment horizontal="center" vertical="center"/>
    </xf>
    <xf numFmtId="0" fontId="25" fillId="0" borderId="1" xfId="8" applyFont="1" applyFill="1" applyBorder="1" applyAlignment="1">
      <alignment horizontal="center" vertical="center" wrapText="1"/>
    </xf>
    <xf numFmtId="0" fontId="25" fillId="0" borderId="1" xfId="8" applyFont="1" applyFill="1" applyBorder="1" applyAlignment="1">
      <alignment horizontal="left" vertical="center" wrapText="1"/>
    </xf>
    <xf numFmtId="0" fontId="25" fillId="0" borderId="4" xfId="8" applyFont="1" applyBorder="1" applyAlignment="1">
      <alignment horizontal="center" vertical="center"/>
    </xf>
    <xf numFmtId="0" fontId="25" fillId="0" borderId="4" xfId="8" applyFont="1" applyBorder="1" applyAlignment="1">
      <alignment horizontal="center" vertical="center" wrapText="1"/>
    </xf>
    <xf numFmtId="0" fontId="25" fillId="0" borderId="1" xfId="8" applyFont="1" applyBorder="1" applyAlignment="1">
      <alignment horizontal="center" vertical="center" wrapText="1"/>
    </xf>
    <xf numFmtId="0" fontId="25" fillId="3" borderId="1" xfId="8" applyFont="1" applyFill="1" applyBorder="1" applyAlignment="1">
      <alignment horizontal="center" vertical="center" wrapText="1"/>
    </xf>
    <xf numFmtId="0" fontId="25" fillId="3" borderId="1" xfId="8" applyFont="1" applyFill="1" applyBorder="1" applyAlignment="1">
      <alignment horizontal="left" vertical="center" wrapText="1"/>
    </xf>
    <xf numFmtId="0" fontId="25" fillId="3" borderId="4" xfId="8" applyFont="1" applyFill="1" applyBorder="1" applyAlignment="1">
      <alignment horizontal="center" vertical="center" wrapText="1"/>
    </xf>
    <xf numFmtId="0" fontId="25" fillId="0" borderId="4" xfId="8" applyFont="1" applyFill="1" applyBorder="1" applyAlignment="1">
      <alignment horizontal="center" vertical="center" wrapText="1"/>
    </xf>
    <xf numFmtId="0" fontId="25" fillId="0" borderId="1" xfId="8" applyFont="1" applyBorder="1" applyAlignment="1">
      <alignment horizontal="left" vertical="center" wrapText="1"/>
    </xf>
    <xf numFmtId="0" fontId="26" fillId="0" borderId="1" xfId="8" applyFont="1" applyBorder="1" applyAlignment="1">
      <alignment horizontal="left" vertical="center" wrapText="1"/>
    </xf>
    <xf numFmtId="0" fontId="25" fillId="0" borderId="1" xfId="8" applyFont="1" applyBorder="1" applyAlignment="1">
      <alignment vertical="center" wrapText="1"/>
    </xf>
    <xf numFmtId="0" fontId="25" fillId="0" borderId="1" xfId="8" applyFont="1" applyBorder="1" applyAlignment="1">
      <alignment vertical="center"/>
    </xf>
    <xf numFmtId="0" fontId="26" fillId="0" borderId="1" xfId="8" applyFont="1" applyBorder="1" applyAlignment="1">
      <alignment horizontal="left" vertical="center"/>
    </xf>
    <xf numFmtId="0" fontId="27" fillId="0" borderId="1" xfId="8" applyFont="1" applyBorder="1" applyAlignment="1">
      <alignment horizontal="center" vertical="center"/>
    </xf>
    <xf numFmtId="0" fontId="27" fillId="0" borderId="1" xfId="8" applyFont="1" applyBorder="1" applyAlignment="1">
      <alignment horizontal="left" vertical="center" wrapText="1"/>
    </xf>
    <xf numFmtId="0" fontId="25" fillId="0" borderId="1" xfId="8" applyFont="1" applyBorder="1" applyAlignment="1">
      <alignment horizontal="left" vertical="center"/>
    </xf>
    <xf numFmtId="0" fontId="25" fillId="0" borderId="1" xfId="8" applyFont="1" applyFill="1" applyBorder="1" applyAlignment="1">
      <alignment horizontal="center" vertical="center"/>
    </xf>
    <xf numFmtId="0" fontId="25" fillId="0" borderId="1" xfId="8" applyFont="1" applyFill="1" applyBorder="1" applyAlignment="1">
      <alignment vertical="center"/>
    </xf>
    <xf numFmtId="0" fontId="25" fillId="0" borderId="4" xfId="8" applyFont="1" applyFill="1" applyBorder="1" applyAlignment="1">
      <alignment horizontal="left" vertical="center" wrapText="1"/>
    </xf>
    <xf numFmtId="0" fontId="26" fillId="0" borderId="1" xfId="8" applyFont="1" applyBorder="1" applyAlignment="1">
      <alignment vertical="center" wrapText="1"/>
    </xf>
    <xf numFmtId="0" fontId="25" fillId="0" borderId="4" xfId="8" applyFont="1" applyBorder="1" applyAlignment="1">
      <alignment horizontal="left" vertical="center" wrapText="1"/>
    </xf>
    <xf numFmtId="0" fontId="25" fillId="0" borderId="4" xfId="8" applyFont="1" applyBorder="1" applyAlignment="1">
      <alignment vertical="center"/>
    </xf>
    <xf numFmtId="0" fontId="26" fillId="0" borderId="0" xfId="8" applyFont="1" applyAlignment="1">
      <alignment vertical="center" wrapText="1"/>
    </xf>
    <xf numFmtId="0" fontId="26" fillId="0" borderId="0" xfId="8" applyFont="1" applyAlignment="1">
      <alignment horizontal="left" vertical="center" readingOrder="1"/>
    </xf>
    <xf numFmtId="0" fontId="28" fillId="0" borderId="1" xfId="8" applyFont="1" applyBorder="1" applyAlignment="1">
      <alignment horizontal="center" vertical="center"/>
    </xf>
    <xf numFmtId="3" fontId="28" fillId="0" borderId="1" xfId="8" applyNumberFormat="1" applyFont="1" applyBorder="1" applyAlignment="1">
      <alignment vertical="center"/>
    </xf>
    <xf numFmtId="0" fontId="25" fillId="0" borderId="1" xfId="8" applyFont="1" applyFill="1" applyBorder="1" applyAlignment="1">
      <alignment vertical="center" wrapText="1"/>
    </xf>
    <xf numFmtId="0" fontId="25" fillId="0" borderId="4" xfId="8" applyFont="1" applyFill="1" applyBorder="1" applyAlignment="1">
      <alignment vertical="center" wrapText="1"/>
    </xf>
    <xf numFmtId="0" fontId="25" fillId="3" borderId="1" xfId="8" applyFont="1" applyFill="1" applyBorder="1" applyAlignment="1">
      <alignment vertical="center"/>
    </xf>
    <xf numFmtId="0" fontId="25" fillId="3" borderId="1" xfId="8" applyFont="1" applyFill="1" applyBorder="1" applyAlignment="1">
      <alignment horizontal="center" vertical="center"/>
    </xf>
    <xf numFmtId="0" fontId="24" fillId="3" borderId="0" xfId="8" applyFill="1" applyAlignment="1">
      <alignment wrapText="1"/>
    </xf>
    <xf numFmtId="0" fontId="1" fillId="3" borderId="0" xfId="8" applyFont="1" applyFill="1"/>
    <xf numFmtId="0" fontId="26" fillId="0" borderId="1" xfId="8" applyFont="1" applyFill="1" applyBorder="1" applyAlignment="1">
      <alignment vertical="center"/>
    </xf>
    <xf numFmtId="0" fontId="26" fillId="0" borderId="1" xfId="8" applyFont="1" applyFill="1" applyBorder="1" applyAlignment="1">
      <alignment horizontal="left" vertical="center" wrapText="1"/>
    </xf>
    <xf numFmtId="0" fontId="25" fillId="0" borderId="3" xfId="8" applyFont="1" applyBorder="1" applyAlignment="1">
      <alignment horizontal="center" vertical="center"/>
    </xf>
    <xf numFmtId="0" fontId="25" fillId="0" borderId="3" xfId="8" applyFont="1" applyBorder="1" applyAlignment="1">
      <alignment horizontal="left" vertical="center" wrapText="1"/>
    </xf>
    <xf numFmtId="0" fontId="25" fillId="0" borderId="3" xfId="8" applyFont="1" applyBorder="1" applyAlignment="1">
      <alignment vertical="center"/>
    </xf>
    <xf numFmtId="0" fontId="28" fillId="0" borderId="1" xfId="8" applyFont="1" applyBorder="1" applyAlignment="1">
      <alignment vertical="center"/>
    </xf>
    <xf numFmtId="0" fontId="28" fillId="0" borderId="1" xfId="8" applyFont="1" applyBorder="1" applyAlignment="1">
      <alignment horizontal="left" vertical="center"/>
    </xf>
    <xf numFmtId="0" fontId="25" fillId="0" borderId="1" xfId="8" applyFont="1" applyFill="1" applyBorder="1" applyAlignment="1">
      <alignment horizontal="left" vertical="center"/>
    </xf>
    <xf numFmtId="0" fontId="26" fillId="0" borderId="1" xfId="8" applyFont="1" applyBorder="1" applyAlignment="1">
      <alignment horizontal="justify" vertical="center" wrapText="1"/>
    </xf>
    <xf numFmtId="0" fontId="25" fillId="0" borderId="1" xfId="8" applyFont="1" applyBorder="1" applyAlignment="1">
      <alignment wrapText="1"/>
    </xf>
    <xf numFmtId="0" fontId="28" fillId="0" borderId="4" xfId="8" applyFont="1" applyFill="1" applyBorder="1" applyAlignment="1">
      <alignment horizontal="center" vertical="center"/>
    </xf>
    <xf numFmtId="0" fontId="28" fillId="0" borderId="4" xfId="8" applyFont="1" applyFill="1" applyBorder="1" applyAlignment="1">
      <alignment vertical="center"/>
    </xf>
    <xf numFmtId="0" fontId="28" fillId="0" borderId="4" xfId="8" applyFont="1" applyFill="1" applyBorder="1" applyAlignment="1">
      <alignment horizontal="left" vertical="center"/>
    </xf>
    <xf numFmtId="0" fontId="25" fillId="0" borderId="4" xfId="8" applyFont="1" applyFill="1" applyBorder="1" applyAlignment="1">
      <alignment horizontal="center" vertical="center"/>
    </xf>
    <xf numFmtId="0" fontId="28" fillId="3" borderId="4" xfId="8" applyFont="1" applyFill="1" applyBorder="1" applyAlignment="1">
      <alignment horizontal="center" vertical="center" wrapText="1"/>
    </xf>
    <xf numFmtId="0" fontId="25" fillId="0" borderId="0" xfId="8" applyFont="1"/>
    <xf numFmtId="0" fontId="25" fillId="0" borderId="0" xfId="8" applyFont="1" applyAlignment="1">
      <alignment horizontal="center" vertical="center"/>
    </xf>
    <xf numFmtId="0" fontId="25" fillId="0" borderId="0" xfId="8" applyFont="1" applyAlignment="1">
      <alignment vertical="center"/>
    </xf>
    <xf numFmtId="0" fontId="25" fillId="0" borderId="0" xfId="8" applyFont="1" applyAlignment="1">
      <alignment horizontal="left" vertical="center"/>
    </xf>
    <xf numFmtId="0" fontId="25" fillId="0" borderId="0" xfId="8" applyFont="1" applyAlignment="1">
      <alignment horizontal="center" vertical="center" wrapText="1"/>
    </xf>
    <xf numFmtId="0" fontId="25" fillId="0" borderId="2" xfId="8" applyFont="1" applyFill="1" applyBorder="1" applyAlignment="1">
      <alignment horizontal="center" vertical="center"/>
    </xf>
    <xf numFmtId="0" fontId="25" fillId="0" borderId="2" xfId="8" applyFont="1" applyBorder="1" applyAlignment="1">
      <alignment horizontal="center" vertical="center"/>
    </xf>
    <xf numFmtId="0" fontId="25" fillId="3" borderId="2" xfId="8" applyFont="1" applyFill="1" applyBorder="1" applyAlignment="1">
      <alignment horizontal="center" vertical="center"/>
    </xf>
    <xf numFmtId="0" fontId="25" fillId="3" borderId="1" xfId="8" applyFont="1" applyFill="1" applyBorder="1" applyAlignment="1">
      <alignment vertical="center" wrapText="1"/>
    </xf>
    <xf numFmtId="0" fontId="26" fillId="3" borderId="1" xfId="8" applyFont="1" applyFill="1" applyBorder="1" applyAlignment="1">
      <alignment horizontal="left" vertical="center" wrapText="1"/>
    </xf>
    <xf numFmtId="14" fontId="25" fillId="0" borderId="1" xfId="8" applyNumberFormat="1" applyFont="1" applyBorder="1" applyAlignment="1">
      <alignment horizontal="center" vertical="center" wrapText="1"/>
    </xf>
    <xf numFmtId="0" fontId="28" fillId="0" borderId="1" xfId="8" applyFont="1" applyFill="1" applyBorder="1"/>
    <xf numFmtId="0" fontId="28" fillId="0" borderId="1" xfId="8" applyFont="1" applyFill="1" applyBorder="1" applyAlignment="1">
      <alignment horizontal="left" vertical="center"/>
    </xf>
    <xf numFmtId="0" fontId="28" fillId="0" borderId="1" xfId="8" applyFont="1" applyFill="1" applyBorder="1" applyAlignment="1">
      <alignment horizontal="center" vertical="center" wrapText="1"/>
    </xf>
    <xf numFmtId="0" fontId="6" fillId="0" borderId="0" xfId="8" applyFont="1" applyFill="1" applyBorder="1" applyAlignment="1">
      <alignment wrapText="1"/>
    </xf>
    <xf numFmtId="0" fontId="13" fillId="0" borderId="0" xfId="8" applyFont="1" applyFill="1"/>
    <xf numFmtId="0" fontId="13" fillId="0" borderId="0" xfId="8" applyFont="1"/>
    <xf numFmtId="0" fontId="25" fillId="3" borderId="1" xfId="8" applyFont="1" applyFill="1" applyBorder="1" applyAlignment="1">
      <alignment horizontal="left" vertical="center"/>
    </xf>
    <xf numFmtId="0" fontId="25" fillId="0" borderId="3" xfId="8" applyFont="1" applyFill="1" applyBorder="1" applyAlignment="1">
      <alignment horizontal="center" vertical="center"/>
    </xf>
    <xf numFmtId="0" fontId="25" fillId="0" borderId="3" xfId="8" applyFont="1" applyFill="1" applyBorder="1" applyAlignment="1">
      <alignment horizontal="left" vertical="center"/>
    </xf>
    <xf numFmtId="0" fontId="25" fillId="0" borderId="3" xfId="8" applyFont="1" applyFill="1" applyBorder="1" applyAlignment="1">
      <alignment horizontal="left" vertical="center" wrapText="1"/>
    </xf>
    <xf numFmtId="0" fontId="25" fillId="0" borderId="3" xfId="8" applyFont="1" applyFill="1" applyBorder="1" applyAlignment="1">
      <alignment horizontal="center" vertical="center" wrapText="1"/>
    </xf>
    <xf numFmtId="0" fontId="25" fillId="0" borderId="1" xfId="8" applyFont="1" applyBorder="1"/>
    <xf numFmtId="0" fontId="25" fillId="0" borderId="6" xfId="0" applyFont="1" applyBorder="1" applyAlignment="1">
      <alignment wrapText="1"/>
    </xf>
    <xf numFmtId="0" fontId="25" fillId="0" borderId="0" xfId="8" applyFont="1" applyFill="1" applyBorder="1" applyAlignment="1">
      <alignment horizontal="center" vertical="center"/>
    </xf>
    <xf numFmtId="0" fontId="28" fillId="0" borderId="0" xfId="8" applyFont="1" applyFill="1" applyBorder="1" applyAlignment="1">
      <alignment horizontal="left" vertical="center"/>
    </xf>
    <xf numFmtId="0" fontId="28" fillId="0" borderId="55" xfId="8" applyFont="1" applyFill="1" applyBorder="1" applyAlignment="1">
      <alignment horizontal="center" vertical="center" wrapText="1"/>
    </xf>
    <xf numFmtId="0" fontId="25" fillId="3" borderId="40" xfId="8" applyFont="1" applyFill="1" applyBorder="1" applyAlignment="1">
      <alignment horizontal="left" vertical="center" wrapText="1"/>
    </xf>
    <xf numFmtId="0" fontId="25" fillId="3" borderId="40" xfId="8" applyFont="1" applyFill="1" applyBorder="1" applyAlignment="1">
      <alignment horizontal="left" vertical="center"/>
    </xf>
    <xf numFmtId="49" fontId="25" fillId="0" borderId="0" xfId="8" applyNumberFormat="1" applyFont="1" applyAlignment="1">
      <alignment horizontal="left" vertical="center" wrapText="1"/>
    </xf>
    <xf numFmtId="0" fontId="5" fillId="0" borderId="0" xfId="8" applyFont="1" applyFill="1"/>
    <xf numFmtId="49" fontId="25" fillId="0" borderId="1" xfId="8" applyNumberFormat="1" applyFont="1" applyBorder="1" applyAlignment="1">
      <alignment horizontal="left" vertical="center" wrapText="1"/>
    </xf>
    <xf numFmtId="0" fontId="25" fillId="0" borderId="0" xfId="8" applyFont="1" applyAlignment="1">
      <alignment horizontal="left" vertical="center" wrapText="1"/>
    </xf>
    <xf numFmtId="0" fontId="24" fillId="0" borderId="0" xfId="8" applyBorder="1"/>
    <xf numFmtId="0" fontId="1" fillId="0" borderId="0" xfId="8" applyFont="1" applyBorder="1" applyAlignment="1">
      <alignment vertical="center"/>
    </xf>
    <xf numFmtId="3" fontId="28" fillId="0" borderId="0" xfId="8" applyNumberFormat="1" applyFont="1" applyBorder="1" applyAlignment="1">
      <alignment horizontal="center" vertical="center"/>
    </xf>
    <xf numFmtId="3" fontId="25" fillId="3" borderId="0" xfId="8" applyNumberFormat="1" applyFont="1" applyFill="1" applyBorder="1" applyAlignment="1">
      <alignment horizontal="center" vertical="center"/>
    </xf>
    <xf numFmtId="0" fontId="25" fillId="3" borderId="0" xfId="8" applyFont="1" applyFill="1" applyBorder="1" applyAlignment="1">
      <alignment horizontal="center" vertical="center" wrapText="1"/>
    </xf>
    <xf numFmtId="3" fontId="25" fillId="0" borderId="0" xfId="8" applyNumberFormat="1" applyFont="1" applyFill="1" applyBorder="1" applyAlignment="1">
      <alignment horizontal="center" vertical="center"/>
    </xf>
    <xf numFmtId="0" fontId="25" fillId="3" borderId="0" xfId="8" applyFont="1" applyFill="1" applyBorder="1" applyAlignment="1">
      <alignment horizontal="center" vertical="center"/>
    </xf>
    <xf numFmtId="0" fontId="25" fillId="0" borderId="0" xfId="8" applyFont="1" applyFill="1" applyBorder="1" applyAlignment="1">
      <alignment horizontal="left" vertical="center" wrapText="1"/>
    </xf>
    <xf numFmtId="0" fontId="25" fillId="0" borderId="0" xfId="8" applyFont="1" applyFill="1" applyBorder="1" applyAlignment="1">
      <alignment horizontal="left" vertical="center"/>
    </xf>
    <xf numFmtId="3" fontId="28" fillId="3" borderId="0" xfId="8" applyNumberFormat="1" applyFont="1" applyFill="1" applyBorder="1" applyAlignment="1">
      <alignment horizontal="center" vertical="center"/>
    </xf>
    <xf numFmtId="3" fontId="28" fillId="0" borderId="0" xfId="8" applyNumberFormat="1" applyFont="1" applyFill="1" applyBorder="1" applyAlignment="1">
      <alignment horizontal="center" vertical="center"/>
    </xf>
    <xf numFmtId="0" fontId="24" fillId="0" borderId="0" xfId="8" applyAlignment="1">
      <alignment horizontal="center" vertical="center"/>
    </xf>
    <xf numFmtId="0" fontId="24" fillId="0" borderId="0" xfId="8" applyAlignment="1">
      <alignment horizontal="left" vertical="center"/>
    </xf>
    <xf numFmtId="0" fontId="5" fillId="0" borderId="0" xfId="8" applyFont="1" applyAlignment="1">
      <alignment horizontal="left" vertical="center" wrapText="1"/>
    </xf>
    <xf numFmtId="0" fontId="24" fillId="0" borderId="0" xfId="8" applyAlignment="1">
      <alignment horizontal="left" vertical="center" wrapText="1"/>
    </xf>
    <xf numFmtId="0" fontId="5" fillId="0" borderId="0" xfId="8" applyFont="1" applyAlignment="1">
      <alignment horizontal="center" vertical="center" wrapText="1"/>
    </xf>
    <xf numFmtId="0" fontId="24" fillId="0" borderId="0" xfId="8" applyAlignment="1">
      <alignment wrapText="1"/>
    </xf>
    <xf numFmtId="0" fontId="24" fillId="0" borderId="0" xfId="8" applyAlignment="1">
      <alignment horizontal="left" wrapText="1"/>
    </xf>
    <xf numFmtId="0" fontId="24" fillId="0" borderId="0" xfId="8" applyAlignment="1">
      <alignment horizontal="left"/>
    </xf>
    <xf numFmtId="0" fontId="25" fillId="0" borderId="33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2" borderId="1" xfId="0" applyFont="1" applyFill="1" applyBorder="1"/>
    <xf numFmtId="0" fontId="25" fillId="2" borderId="40" xfId="0" applyFont="1" applyFill="1" applyBorder="1"/>
    <xf numFmtId="0" fontId="25" fillId="2" borderId="3" xfId="0" applyFont="1" applyFill="1" applyBorder="1"/>
    <xf numFmtId="0" fontId="25" fillId="2" borderId="37" xfId="0" applyFont="1" applyFill="1" applyBorder="1"/>
    <xf numFmtId="0" fontId="25" fillId="0" borderId="0" xfId="0" applyFont="1"/>
    <xf numFmtId="0" fontId="25" fillId="0" borderId="13" xfId="0" applyFont="1" applyBorder="1" applyAlignment="1">
      <alignment horizontal="center" wrapText="1"/>
    </xf>
    <xf numFmtId="0" fontId="25" fillId="0" borderId="13" xfId="0" applyFont="1" applyBorder="1" applyAlignment="1">
      <alignment wrapText="1"/>
    </xf>
    <xf numFmtId="0" fontId="25" fillId="0" borderId="13" xfId="0" applyFont="1" applyFill="1" applyBorder="1" applyAlignment="1">
      <alignment horizontal="center" wrapText="1"/>
    </xf>
    <xf numFmtId="0" fontId="25" fillId="0" borderId="31" xfId="0" applyFont="1" applyBorder="1" applyAlignment="1">
      <alignment wrapText="1"/>
    </xf>
    <xf numFmtId="0" fontId="25" fillId="0" borderId="13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13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5" fillId="0" borderId="1" xfId="0" applyFont="1" applyBorder="1" applyAlignment="1"/>
    <xf numFmtId="0" fontId="25" fillId="0" borderId="0" xfId="0" applyFont="1" applyFill="1" applyBorder="1" applyAlignment="1"/>
    <xf numFmtId="0" fontId="25" fillId="0" borderId="0" xfId="0" applyFont="1" applyFill="1" applyAlignment="1"/>
    <xf numFmtId="0" fontId="25" fillId="0" borderId="0" xfId="0" applyFont="1" applyAlignment="1"/>
    <xf numFmtId="0" fontId="25" fillId="0" borderId="4" xfId="0" applyFont="1" applyBorder="1" applyAlignment="1">
      <alignment vertical="center"/>
    </xf>
    <xf numFmtId="0" fontId="25" fillId="2" borderId="4" xfId="0" applyFont="1" applyFill="1" applyBorder="1" applyAlignment="1">
      <alignment vertical="center"/>
    </xf>
    <xf numFmtId="0" fontId="25" fillId="2" borderId="48" xfId="0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40" xfId="0" applyFont="1" applyFill="1" applyBorder="1" applyAlignment="1">
      <alignment vertical="center"/>
    </xf>
    <xf numFmtId="0" fontId="25" fillId="0" borderId="1" xfId="0" applyFont="1" applyBorder="1" applyAlignment="1">
      <alignment horizontal="right" vertical="center"/>
    </xf>
    <xf numFmtId="0" fontId="28" fillId="2" borderId="1" xfId="0" applyFont="1" applyFill="1" applyBorder="1" applyAlignment="1">
      <alignment vertical="center"/>
    </xf>
    <xf numFmtId="0" fontId="28" fillId="2" borderId="40" xfId="0" applyFont="1" applyFill="1" applyBorder="1" applyAlignment="1">
      <alignment vertical="center"/>
    </xf>
    <xf numFmtId="0" fontId="25" fillId="2" borderId="11" xfId="0" applyFont="1" applyFill="1" applyBorder="1" applyAlignment="1">
      <alignment vertical="center"/>
    </xf>
    <xf numFmtId="0" fontId="25" fillId="2" borderId="39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right" vertical="center"/>
    </xf>
    <xf numFmtId="0" fontId="25" fillId="2" borderId="13" xfId="0" applyFont="1" applyFill="1" applyBorder="1" applyAlignment="1">
      <alignment vertical="center"/>
    </xf>
    <xf numFmtId="0" fontId="25" fillId="2" borderId="31" xfId="0" applyFont="1" applyFill="1" applyBorder="1" applyAlignment="1">
      <alignment vertical="center"/>
    </xf>
    <xf numFmtId="0" fontId="28" fillId="2" borderId="15" xfId="0" applyFont="1" applyFill="1" applyBorder="1" applyAlignment="1">
      <alignment vertical="center"/>
    </xf>
    <xf numFmtId="0" fontId="28" fillId="2" borderId="16" xfId="0" applyFont="1" applyFill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vertical="center"/>
    </xf>
    <xf numFmtId="0" fontId="25" fillId="2" borderId="37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164" fontId="25" fillId="2" borderId="4" xfId="0" applyNumberFormat="1" applyFont="1" applyFill="1" applyBorder="1" applyAlignment="1">
      <alignment vertical="center"/>
    </xf>
    <xf numFmtId="164" fontId="25" fillId="2" borderId="1" xfId="0" applyNumberFormat="1" applyFont="1" applyFill="1" applyBorder="1" applyAlignment="1">
      <alignment vertical="center"/>
    </xf>
    <xf numFmtId="0" fontId="25" fillId="0" borderId="1" xfId="0" applyFont="1" applyBorder="1" applyAlignment="1">
      <alignment horizontal="right" vertical="center" wrapText="1"/>
    </xf>
    <xf numFmtId="164" fontId="28" fillId="2" borderId="1" xfId="0" applyNumberFormat="1" applyFont="1" applyFill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14" xfId="0" applyBorder="1" applyAlignment="1">
      <alignment horizontal="left" vertical="center" wrapText="1"/>
    </xf>
    <xf numFmtId="164" fontId="0" fillId="2" borderId="4" xfId="0" applyNumberForma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3" borderId="14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center"/>
    </xf>
    <xf numFmtId="9" fontId="25" fillId="0" borderId="1" xfId="0" applyNumberFormat="1" applyFont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49" xfId="0" applyFont="1" applyBorder="1" applyAlignment="1">
      <alignment vertical="center"/>
    </xf>
    <xf numFmtId="0" fontId="25" fillId="0" borderId="47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33" xfId="0" applyFont="1" applyBorder="1" applyAlignment="1">
      <alignment vertical="center" wrapText="1"/>
    </xf>
    <xf numFmtId="0" fontId="25" fillId="0" borderId="40" xfId="0" applyFont="1" applyBorder="1" applyAlignment="1">
      <alignment vertical="center" wrapText="1"/>
    </xf>
    <xf numFmtId="0" fontId="25" fillId="0" borderId="42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40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25" fillId="0" borderId="34" xfId="0" applyFont="1" applyBorder="1" applyAlignment="1">
      <alignment vertical="center"/>
    </xf>
    <xf numFmtId="0" fontId="25" fillId="0" borderId="37" xfId="0" applyFont="1" applyBorder="1" applyAlignment="1">
      <alignment vertical="center"/>
    </xf>
    <xf numFmtId="0" fontId="28" fillId="2" borderId="38" xfId="0" applyFont="1" applyFill="1" applyBorder="1" applyAlignment="1">
      <alignment vertical="center"/>
    </xf>
    <xf numFmtId="0" fontId="28" fillId="2" borderId="14" xfId="0" applyFont="1" applyFill="1" applyBorder="1" applyAlignment="1">
      <alignment vertical="center"/>
    </xf>
    <xf numFmtId="0" fontId="25" fillId="0" borderId="47" xfId="0" applyFont="1" applyBorder="1" applyAlignment="1">
      <alignment vertical="center"/>
    </xf>
    <xf numFmtId="0" fontId="25" fillId="0" borderId="48" xfId="0" applyFont="1" applyBorder="1" applyAlignment="1">
      <alignment vertical="center"/>
    </xf>
    <xf numFmtId="0" fontId="28" fillId="2" borderId="44" xfId="0" applyFont="1" applyFill="1" applyBorder="1" applyAlignment="1">
      <alignment vertical="center"/>
    </xf>
    <xf numFmtId="0" fontId="28" fillId="2" borderId="10" xfId="0" applyFont="1" applyFill="1" applyBorder="1" applyAlignment="1">
      <alignment vertical="center"/>
    </xf>
    <xf numFmtId="0" fontId="28" fillId="2" borderId="11" xfId="0" applyFont="1" applyFill="1" applyBorder="1" applyAlignment="1">
      <alignment vertical="center"/>
    </xf>
    <xf numFmtId="0" fontId="28" fillId="2" borderId="39" xfId="0" applyFont="1" applyFill="1" applyBorder="1" applyAlignment="1">
      <alignment vertical="center"/>
    </xf>
    <xf numFmtId="0" fontId="28" fillId="2" borderId="52" xfId="0" applyFont="1" applyFill="1" applyBorder="1" applyAlignment="1">
      <alignment vertical="center"/>
    </xf>
    <xf numFmtId="164" fontId="28" fillId="2" borderId="12" xfId="0" applyNumberFormat="1" applyFont="1" applyFill="1" applyBorder="1" applyAlignment="1">
      <alignment vertical="center"/>
    </xf>
    <xf numFmtId="164" fontId="28" fillId="2" borderId="13" xfId="0" applyNumberFormat="1" applyFont="1" applyFill="1" applyBorder="1" applyAlignment="1">
      <alignment vertical="center"/>
    </xf>
    <xf numFmtId="164" fontId="28" fillId="2" borderId="31" xfId="0" applyNumberFormat="1" applyFont="1" applyFill="1" applyBorder="1" applyAlignment="1">
      <alignment vertical="center"/>
    </xf>
    <xf numFmtId="0" fontId="25" fillId="0" borderId="49" xfId="0" applyFont="1" applyBorder="1" applyAlignment="1">
      <alignment vertical="center" wrapText="1"/>
    </xf>
    <xf numFmtId="0" fontId="25" fillId="0" borderId="14" xfId="0" applyFont="1" applyBorder="1" applyAlignment="1">
      <alignment vertical="center"/>
    </xf>
    <xf numFmtId="14" fontId="25" fillId="0" borderId="4" xfId="0" applyNumberFormat="1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4" xfId="0" applyFont="1" applyFill="1" applyBorder="1" applyAlignment="1">
      <alignment vertical="center" wrapText="1"/>
    </xf>
    <xf numFmtId="0" fontId="25" fillId="0" borderId="14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14" fontId="25" fillId="0" borderId="4" xfId="0" applyNumberFormat="1" applyFont="1" applyFill="1" applyBorder="1" applyAlignment="1">
      <alignment vertical="center"/>
    </xf>
    <xf numFmtId="14" fontId="25" fillId="0" borderId="1" xfId="0" applyNumberFormat="1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15" xfId="0" applyFont="1" applyFill="1" applyBorder="1" applyAlignment="1">
      <alignment vertical="center"/>
    </xf>
    <xf numFmtId="0" fontId="25" fillId="0" borderId="16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/>
    </xf>
    <xf numFmtId="0" fontId="25" fillId="0" borderId="8" xfId="0" applyFont="1" applyFill="1" applyBorder="1" applyAlignment="1">
      <alignment vertical="center"/>
    </xf>
    <xf numFmtId="0" fontId="25" fillId="0" borderId="16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5" fillId="0" borderId="4" xfId="0" applyFont="1" applyBorder="1" applyAlignment="1"/>
    <xf numFmtId="0" fontId="25" fillId="0" borderId="0" xfId="0" applyFont="1" applyBorder="1"/>
    <xf numFmtId="0" fontId="25" fillId="0" borderId="0" xfId="0" applyFont="1" applyBorder="1" applyAlignment="1">
      <alignment horizontal="center" wrapText="1"/>
    </xf>
    <xf numFmtId="0" fontId="25" fillId="0" borderId="59" xfId="0" applyFont="1" applyBorder="1"/>
    <xf numFmtId="0" fontId="25" fillId="0" borderId="0" xfId="0" applyFont="1" applyBorder="1" applyAlignment="1">
      <alignment wrapText="1"/>
    </xf>
    <xf numFmtId="0" fontId="25" fillId="0" borderId="61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0" borderId="47" xfId="0" applyFont="1" applyFill="1" applyBorder="1" applyAlignment="1">
      <alignment horizontal="left" vertical="center" wrapText="1"/>
    </xf>
    <xf numFmtId="4" fontId="25" fillId="0" borderId="4" xfId="0" applyNumberFormat="1" applyFont="1" applyBorder="1" applyAlignment="1">
      <alignment horizontal="center" vertical="center" wrapText="1"/>
    </xf>
    <xf numFmtId="4" fontId="25" fillId="0" borderId="4" xfId="0" applyNumberFormat="1" applyFont="1" applyFill="1" applyBorder="1" applyAlignment="1">
      <alignment horizontal="center" vertical="center" wrapText="1"/>
    </xf>
    <xf numFmtId="4" fontId="25" fillId="2" borderId="49" xfId="0" applyNumberFormat="1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left" vertical="center" wrapText="1"/>
    </xf>
    <xf numFmtId="4" fontId="25" fillId="0" borderId="1" xfId="0" applyNumberFormat="1" applyFont="1" applyFill="1" applyBorder="1"/>
    <xf numFmtId="4" fontId="25" fillId="0" borderId="1" xfId="0" applyNumberFormat="1" applyFont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left" wrapText="1"/>
    </xf>
    <xf numFmtId="4" fontId="25" fillId="0" borderId="1" xfId="1" applyNumberFormat="1" applyFont="1" applyFill="1" applyBorder="1"/>
    <xf numFmtId="4" fontId="25" fillId="0" borderId="42" xfId="0" applyNumberFormat="1" applyFont="1" applyFill="1" applyBorder="1"/>
    <xf numFmtId="0" fontId="25" fillId="0" borderId="33" xfId="0" applyFont="1" applyBorder="1" applyAlignment="1">
      <alignment horizontal="left" wrapText="1"/>
    </xf>
    <xf numFmtId="0" fontId="25" fillId="0" borderId="0" xfId="0" applyFont="1" applyAlignment="1">
      <alignment horizontal="left"/>
    </xf>
    <xf numFmtId="0" fontId="28" fillId="2" borderId="33" xfId="0" applyFont="1" applyFill="1" applyBorder="1" applyAlignment="1">
      <alignment horizontal="left"/>
    </xf>
    <xf numFmtId="4" fontId="28" fillId="2" borderId="1" xfId="0" applyNumberFormat="1" applyFont="1" applyFill="1" applyBorder="1"/>
    <xf numFmtId="4" fontId="28" fillId="2" borderId="42" xfId="0" applyNumberFormat="1" applyFont="1" applyFill="1" applyBorder="1" applyAlignment="1">
      <alignment horizontal="center" vertical="center" wrapText="1"/>
    </xf>
    <xf numFmtId="4" fontId="28" fillId="2" borderId="1" xfId="1" applyNumberFormat="1" applyFont="1" applyFill="1" applyBorder="1"/>
    <xf numFmtId="4" fontId="28" fillId="2" borderId="42" xfId="0" applyNumberFormat="1" applyFont="1" applyFill="1" applyBorder="1"/>
    <xf numFmtId="0" fontId="28" fillId="2" borderId="33" xfId="0" applyFont="1" applyFill="1" applyBorder="1" applyAlignment="1">
      <alignment horizontal="left" wrapText="1"/>
    </xf>
    <xf numFmtId="0" fontId="28" fillId="2" borderId="3" xfId="0" applyFont="1" applyFill="1" applyBorder="1"/>
    <xf numFmtId="4" fontId="28" fillId="2" borderId="3" xfId="0" applyNumberFormat="1" applyFont="1" applyFill="1" applyBorder="1"/>
    <xf numFmtId="4" fontId="28" fillId="2" borderId="50" xfId="0" applyNumberFormat="1" applyFont="1" applyFill="1" applyBorder="1"/>
    <xf numFmtId="0" fontId="28" fillId="2" borderId="27" xfId="0" applyFont="1" applyFill="1" applyBorder="1" applyAlignment="1">
      <alignment horizontal="left" wrapText="1"/>
    </xf>
    <xf numFmtId="164" fontId="28" fillId="2" borderId="13" xfId="1" applyNumberFormat="1" applyFont="1" applyFill="1" applyBorder="1"/>
    <xf numFmtId="4" fontId="28" fillId="2" borderId="13" xfId="1" applyNumberFormat="1" applyFont="1" applyFill="1" applyBorder="1"/>
    <xf numFmtId="4" fontId="28" fillId="2" borderId="43" xfId="1" applyNumberFormat="1" applyFont="1" applyFill="1" applyBorder="1"/>
    <xf numFmtId="4" fontId="25" fillId="0" borderId="4" xfId="0" applyNumberFormat="1" applyFont="1" applyFill="1" applyBorder="1" applyAlignment="1">
      <alignment horizontal="right" vertical="center" wrapText="1"/>
    </xf>
    <xf numFmtId="4" fontId="25" fillId="0" borderId="1" xfId="0" applyNumberFormat="1" applyFont="1" applyFill="1" applyBorder="1" applyAlignment="1">
      <alignment horizontal="right" vertical="center" wrapText="1"/>
    </xf>
    <xf numFmtId="4" fontId="25" fillId="0" borderId="4" xfId="0" applyNumberFormat="1" applyFont="1" applyFill="1" applyBorder="1" applyAlignment="1">
      <alignment vertical="center"/>
    </xf>
    <xf numFmtId="4" fontId="25" fillId="0" borderId="1" xfId="0" applyNumberFormat="1" applyFont="1" applyFill="1" applyBorder="1" applyAlignment="1">
      <alignment vertical="center"/>
    </xf>
    <xf numFmtId="4" fontId="28" fillId="2" borderId="1" xfId="0" applyNumberFormat="1" applyFont="1" applyFill="1" applyBorder="1" applyAlignment="1">
      <alignment vertical="center"/>
    </xf>
    <xf numFmtId="4" fontId="28" fillId="2" borderId="3" xfId="0" applyNumberFormat="1" applyFont="1" applyFill="1" applyBorder="1" applyAlignment="1">
      <alignment vertical="center"/>
    </xf>
    <xf numFmtId="4" fontId="28" fillId="2" borderId="13" xfId="1" applyNumberFormat="1" applyFont="1" applyFill="1" applyBorder="1" applyAlignment="1">
      <alignment vertical="center"/>
    </xf>
    <xf numFmtId="4" fontId="25" fillId="0" borderId="7" xfId="0" applyNumberFormat="1" applyFont="1" applyFill="1" applyBorder="1" applyAlignment="1">
      <alignment vertical="center"/>
    </xf>
    <xf numFmtId="4" fontId="25" fillId="0" borderId="8" xfId="0" applyNumberFormat="1" applyFont="1" applyFill="1" applyBorder="1" applyAlignment="1">
      <alignment vertical="center"/>
    </xf>
    <xf numFmtId="4" fontId="28" fillId="2" borderId="8" xfId="0" applyNumberFormat="1" applyFont="1" applyFill="1" applyBorder="1" applyAlignment="1">
      <alignment vertical="center"/>
    </xf>
    <xf numFmtId="4" fontId="28" fillId="2" borderId="17" xfId="0" applyNumberFormat="1" applyFont="1" applyFill="1" applyBorder="1" applyAlignment="1">
      <alignment vertical="center"/>
    </xf>
    <xf numFmtId="4" fontId="28" fillId="2" borderId="53" xfId="1" applyNumberFormat="1" applyFont="1" applyFill="1" applyBorder="1" applyAlignment="1">
      <alignment vertical="center"/>
    </xf>
    <xf numFmtId="4" fontId="25" fillId="0" borderId="32" xfId="0" applyNumberFormat="1" applyFont="1" applyFill="1" applyBorder="1" applyAlignment="1">
      <alignment vertical="center"/>
    </xf>
    <xf numFmtId="4" fontId="25" fillId="0" borderId="48" xfId="0" applyNumberFormat="1" applyFont="1" applyFill="1" applyBorder="1" applyAlignment="1">
      <alignment vertical="center"/>
    </xf>
    <xf numFmtId="4" fontId="25" fillId="0" borderId="2" xfId="0" applyNumberFormat="1" applyFont="1" applyFill="1" applyBorder="1" applyAlignment="1">
      <alignment vertical="center"/>
    </xf>
    <xf numFmtId="4" fontId="25" fillId="0" borderId="40" xfId="0" applyNumberFormat="1" applyFont="1" applyFill="1" applyBorder="1" applyAlignment="1">
      <alignment vertical="center"/>
    </xf>
    <xf numFmtId="4" fontId="28" fillId="2" borderId="2" xfId="0" applyNumberFormat="1" applyFont="1" applyFill="1" applyBorder="1" applyAlignment="1">
      <alignment vertical="center"/>
    </xf>
    <xf numFmtId="4" fontId="28" fillId="2" borderId="40" xfId="0" applyNumberFormat="1" applyFont="1" applyFill="1" applyBorder="1" applyAlignment="1">
      <alignment vertical="center"/>
    </xf>
    <xf numFmtId="4" fontId="28" fillId="2" borderId="19" xfId="0" applyNumberFormat="1" applyFont="1" applyFill="1" applyBorder="1" applyAlignment="1">
      <alignment vertical="center"/>
    </xf>
    <xf numFmtId="4" fontId="28" fillId="2" borderId="37" xfId="0" applyNumberFormat="1" applyFont="1" applyFill="1" applyBorder="1" applyAlignment="1">
      <alignment vertical="center"/>
    </xf>
    <xf numFmtId="4" fontId="28" fillId="2" borderId="29" xfId="1" applyNumberFormat="1" applyFont="1" applyFill="1" applyBorder="1" applyAlignment="1">
      <alignment vertical="center"/>
    </xf>
    <xf numFmtId="4" fontId="28" fillId="2" borderId="31" xfId="1" applyNumberFormat="1" applyFont="1" applyFill="1" applyBorder="1" applyAlignment="1">
      <alignment vertical="center"/>
    </xf>
    <xf numFmtId="4" fontId="25" fillId="2" borderId="4" xfId="0" applyNumberFormat="1" applyFont="1" applyFill="1" applyBorder="1" applyAlignment="1">
      <alignment horizontal="right" vertical="center" wrapText="1"/>
    </xf>
    <xf numFmtId="4" fontId="28" fillId="2" borderId="1" xfId="0" applyNumberFormat="1" applyFont="1" applyFill="1" applyBorder="1" applyAlignment="1">
      <alignment horizontal="right" vertical="center" wrapText="1"/>
    </xf>
    <xf numFmtId="0" fontId="25" fillId="0" borderId="2" xfId="0" applyFont="1" applyBorder="1" applyAlignment="1">
      <alignment vertical="center"/>
    </xf>
    <xf numFmtId="4" fontId="25" fillId="0" borderId="2" xfId="0" applyNumberFormat="1" applyFont="1" applyBorder="1" applyAlignment="1">
      <alignment vertical="center"/>
    </xf>
    <xf numFmtId="0" fontId="28" fillId="0" borderId="0" xfId="0" applyFont="1" applyBorder="1"/>
    <xf numFmtId="0" fontId="25" fillId="0" borderId="0" xfId="0" applyFont="1" applyFill="1" applyAlignment="1">
      <alignment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wrapText="1"/>
    </xf>
    <xf numFmtId="0" fontId="25" fillId="0" borderId="0" xfId="0" applyFont="1" applyFill="1" applyBorder="1"/>
    <xf numFmtId="0" fontId="25" fillId="0" borderId="0" xfId="0" applyFont="1" applyFill="1"/>
    <xf numFmtId="0" fontId="25" fillId="0" borderId="47" xfId="0" applyFont="1" applyFill="1" applyBorder="1" applyAlignment="1">
      <alignment vertical="center" wrapText="1"/>
    </xf>
    <xf numFmtId="0" fontId="25" fillId="0" borderId="48" xfId="0" applyFont="1" applyFill="1" applyBorder="1" applyAlignment="1">
      <alignment vertical="center" wrapText="1"/>
    </xf>
    <xf numFmtId="1" fontId="25" fillId="0" borderId="4" xfId="0" applyNumberFormat="1" applyFont="1" applyFill="1" applyBorder="1" applyAlignment="1">
      <alignment vertical="center" wrapText="1"/>
    </xf>
    <xf numFmtId="0" fontId="25" fillId="0" borderId="33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40" xfId="0" applyFont="1" applyFill="1" applyBorder="1" applyAlignment="1">
      <alignment vertical="center" wrapText="1"/>
    </xf>
    <xf numFmtId="0" fontId="25" fillId="4" borderId="33" xfId="0" applyFont="1" applyFill="1" applyBorder="1" applyAlignment="1">
      <alignment vertical="center" wrapText="1"/>
    </xf>
    <xf numFmtId="0" fontId="25" fillId="4" borderId="1" xfId="0" applyFont="1" applyFill="1" applyBorder="1" applyAlignment="1">
      <alignment vertical="center" wrapText="1"/>
    </xf>
    <xf numFmtId="0" fontId="25" fillId="4" borderId="40" xfId="0" applyFont="1" applyFill="1" applyBorder="1" applyAlignment="1">
      <alignment vertical="center" wrapText="1"/>
    </xf>
    <xf numFmtId="0" fontId="25" fillId="0" borderId="33" xfId="0" applyFont="1" applyFill="1" applyBorder="1" applyAlignment="1">
      <alignment vertical="center"/>
    </xf>
    <xf numFmtId="0" fontId="25" fillId="0" borderId="40" xfId="0" applyFont="1" applyFill="1" applyBorder="1" applyAlignment="1">
      <alignment vertical="center"/>
    </xf>
    <xf numFmtId="0" fontId="25" fillId="4" borderId="33" xfId="0" applyFont="1" applyFill="1" applyBorder="1" applyAlignment="1">
      <alignment vertical="center"/>
    </xf>
    <xf numFmtId="0" fontId="25" fillId="4" borderId="1" xfId="0" applyFont="1" applyFill="1" applyBorder="1" applyAlignment="1">
      <alignment vertical="center"/>
    </xf>
    <xf numFmtId="0" fontId="25" fillId="4" borderId="40" xfId="0" applyFont="1" applyFill="1" applyBorder="1" applyAlignment="1">
      <alignment vertical="center"/>
    </xf>
    <xf numFmtId="0" fontId="25" fillId="0" borderId="50" xfId="0" applyFont="1" applyFill="1" applyBorder="1" applyAlignment="1">
      <alignment vertical="center"/>
    </xf>
    <xf numFmtId="0" fontId="25" fillId="0" borderId="34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25" fillId="0" borderId="37" xfId="0" applyFont="1" applyFill="1" applyBorder="1" applyAlignment="1">
      <alignment vertical="center"/>
    </xf>
    <xf numFmtId="0" fontId="25" fillId="4" borderId="12" xfId="0" applyFont="1" applyFill="1" applyBorder="1" applyAlignment="1">
      <alignment vertical="center"/>
    </xf>
    <xf numFmtId="0" fontId="25" fillId="4" borderId="13" xfId="0" applyFont="1" applyFill="1" applyBorder="1" applyAlignment="1">
      <alignment vertical="center"/>
    </xf>
    <xf numFmtId="0" fontId="25" fillId="4" borderId="31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0" fontId="25" fillId="0" borderId="13" xfId="0" applyFont="1" applyFill="1" applyBorder="1" applyAlignment="1">
      <alignment vertical="center" wrapText="1"/>
    </xf>
    <xf numFmtId="0" fontId="25" fillId="0" borderId="31" xfId="0" applyFont="1" applyFill="1" applyBorder="1" applyAlignment="1">
      <alignment vertical="center" wrapText="1"/>
    </xf>
    <xf numFmtId="0" fontId="28" fillId="2" borderId="38" xfId="0" applyFont="1" applyFill="1" applyBorder="1" applyAlignment="1">
      <alignment horizontal="left" vertical="center"/>
    </xf>
    <xf numFmtId="0" fontId="28" fillId="2" borderId="51" xfId="0" applyFont="1" applyFill="1" applyBorder="1" applyAlignment="1">
      <alignment vertical="center"/>
    </xf>
    <xf numFmtId="1" fontId="28" fillId="2" borderId="15" xfId="0" applyNumberFormat="1" applyFont="1" applyFill="1" applyBorder="1" applyAlignment="1">
      <alignment vertical="center"/>
    </xf>
    <xf numFmtId="0" fontId="28" fillId="2" borderId="41" xfId="0" applyFont="1" applyFill="1" applyBorder="1" applyAlignment="1">
      <alignment vertical="center"/>
    </xf>
    <xf numFmtId="1" fontId="28" fillId="2" borderId="11" xfId="0" applyNumberFormat="1" applyFont="1" applyFill="1" applyBorder="1" applyAlignment="1">
      <alignment vertical="center"/>
    </xf>
    <xf numFmtId="0" fontId="28" fillId="2" borderId="43" xfId="0" applyFont="1" applyFill="1" applyBorder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/>
    </xf>
    <xf numFmtId="0" fontId="28" fillId="0" borderId="0" xfId="0" applyFont="1" applyFill="1" applyAlignment="1">
      <alignment horizont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5" fillId="0" borderId="20" xfId="0" applyFont="1" applyBorder="1" applyAlignment="1">
      <alignment horizontal="left" vertical="center"/>
    </xf>
    <xf numFmtId="0" fontId="25" fillId="0" borderId="2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wrapText="1"/>
    </xf>
    <xf numFmtId="0" fontId="25" fillId="0" borderId="25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8" fillId="0" borderId="0" xfId="0" applyFont="1" applyAlignment="1">
      <alignment vertical="center"/>
    </xf>
    <xf numFmtId="0" fontId="25" fillId="0" borderId="20" xfId="0" applyFont="1" applyBorder="1" applyAlignment="1">
      <alignment horizontal="left" vertical="center" wrapText="1"/>
    </xf>
    <xf numFmtId="0" fontId="25" fillId="0" borderId="0" xfId="0" applyFont="1" applyBorder="1" applyAlignment="1"/>
    <xf numFmtId="0" fontId="26" fillId="0" borderId="1" xfId="8" applyFont="1" applyBorder="1" applyAlignment="1">
      <alignment vertical="center"/>
    </xf>
    <xf numFmtId="0" fontId="25" fillId="0" borderId="24" xfId="0" applyFont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6" fillId="0" borderId="1" xfId="8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 wrapText="1"/>
    </xf>
    <xf numFmtId="0" fontId="28" fillId="0" borderId="8" xfId="8" applyFont="1" applyFill="1" applyBorder="1" applyAlignment="1">
      <alignment horizontal="center" vertical="center" wrapText="1"/>
    </xf>
    <xf numFmtId="0" fontId="28" fillId="0" borderId="17" xfId="8" applyFont="1" applyFill="1" applyBorder="1" applyAlignment="1">
      <alignment horizontal="center" vertical="center" wrapText="1"/>
    </xf>
    <xf numFmtId="0" fontId="28" fillId="0" borderId="35" xfId="8" applyFont="1" applyFill="1" applyBorder="1" applyAlignment="1">
      <alignment horizontal="center" vertical="center" wrapText="1"/>
    </xf>
    <xf numFmtId="0" fontId="28" fillId="0" borderId="2" xfId="8" applyFont="1" applyBorder="1"/>
    <xf numFmtId="0" fontId="25" fillId="0" borderId="14" xfId="8" applyFont="1" applyBorder="1" applyAlignment="1">
      <alignment horizontal="center" vertical="center" wrapText="1"/>
    </xf>
    <xf numFmtId="0" fontId="25" fillId="0" borderId="15" xfId="8" applyFont="1" applyBorder="1" applyAlignment="1">
      <alignment horizontal="center" vertical="center" wrapText="1"/>
    </xf>
    <xf numFmtId="0" fontId="41" fillId="0" borderId="15" xfId="8" applyFont="1" applyBorder="1" applyAlignment="1">
      <alignment horizontal="center" vertical="center" wrapText="1"/>
    </xf>
    <xf numFmtId="0" fontId="25" fillId="0" borderId="16" xfId="8" applyFont="1" applyBorder="1" applyAlignment="1">
      <alignment horizontal="center" vertical="center" wrapText="1"/>
    </xf>
    <xf numFmtId="0" fontId="25" fillId="0" borderId="20" xfId="8" applyFont="1" applyFill="1" applyBorder="1" applyAlignment="1">
      <alignment horizontal="center" vertical="center" wrapText="1"/>
    </xf>
    <xf numFmtId="0" fontId="25" fillId="0" borderId="24" xfId="8" applyFont="1" applyFill="1" applyBorder="1" applyAlignment="1">
      <alignment horizontal="center" vertical="center" wrapText="1"/>
    </xf>
    <xf numFmtId="0" fontId="25" fillId="0" borderId="25" xfId="8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25" fillId="0" borderId="16" xfId="0" applyFont="1" applyBorder="1" applyAlignment="1">
      <alignment horizontal="center" vertical="center"/>
    </xf>
    <xf numFmtId="167" fontId="28" fillId="0" borderId="4" xfId="8" applyNumberFormat="1" applyFont="1" applyFill="1" applyBorder="1" applyAlignment="1">
      <alignment horizontal="right" vertical="center"/>
    </xf>
    <xf numFmtId="0" fontId="25" fillId="0" borderId="32" xfId="0" applyFont="1" applyBorder="1" applyAlignment="1">
      <alignment horizontal="left" vertical="center"/>
    </xf>
    <xf numFmtId="3" fontId="25" fillId="0" borderId="1" xfId="8" applyNumberFormat="1" applyFont="1" applyFill="1" applyBorder="1" applyAlignment="1">
      <alignment horizontal="right" vertical="center"/>
    </xf>
    <xf numFmtId="0" fontId="25" fillId="0" borderId="1" xfId="8" applyFont="1" applyFill="1" applyBorder="1" applyAlignment="1">
      <alignment horizontal="right" vertical="center" wrapText="1"/>
    </xf>
    <xf numFmtId="3" fontId="25" fillId="3" borderId="1" xfId="8" applyNumberFormat="1" applyFont="1" applyFill="1" applyBorder="1" applyAlignment="1">
      <alignment horizontal="right" vertical="center"/>
    </xf>
    <xf numFmtId="3" fontId="25" fillId="0" borderId="3" xfId="8" applyNumberFormat="1" applyFont="1" applyFill="1" applyBorder="1" applyAlignment="1">
      <alignment horizontal="right" vertical="center"/>
    </xf>
    <xf numFmtId="3" fontId="25" fillId="3" borderId="5" xfId="8" applyNumberFormat="1" applyFont="1" applyFill="1" applyBorder="1" applyAlignment="1">
      <alignment horizontal="right" vertical="center"/>
    </xf>
    <xf numFmtId="0" fontId="28" fillId="0" borderId="1" xfId="8" applyFont="1" applyFill="1" applyBorder="1" applyAlignment="1">
      <alignment horizontal="right" vertical="center" wrapText="1"/>
    </xf>
    <xf numFmtId="0" fontId="25" fillId="0" borderId="1" xfId="8" applyFont="1" applyBorder="1" applyAlignment="1">
      <alignment horizontal="right" vertical="center"/>
    </xf>
    <xf numFmtId="3" fontId="28" fillId="0" borderId="55" xfId="8" applyNumberFormat="1" applyFont="1" applyFill="1" applyBorder="1" applyAlignment="1">
      <alignment horizontal="right" vertical="center"/>
    </xf>
    <xf numFmtId="3" fontId="28" fillId="3" borderId="5" xfId="8" applyNumberFormat="1" applyFont="1" applyFill="1" applyBorder="1" applyAlignment="1">
      <alignment horizontal="right" vertical="center"/>
    </xf>
    <xf numFmtId="165" fontId="25" fillId="0" borderId="1" xfId="8" applyNumberFormat="1" applyFont="1" applyFill="1" applyBorder="1" applyAlignment="1">
      <alignment horizontal="right" vertical="center"/>
    </xf>
    <xf numFmtId="3" fontId="25" fillId="0" borderId="4" xfId="8" applyNumberFormat="1" applyFont="1" applyFill="1" applyBorder="1" applyAlignment="1">
      <alignment horizontal="right" vertical="center"/>
    </xf>
    <xf numFmtId="0" fontId="25" fillId="0" borderId="4" xfId="8" applyFont="1" applyFill="1" applyBorder="1" applyAlignment="1">
      <alignment horizontal="right" vertical="center"/>
    </xf>
    <xf numFmtId="0" fontId="25" fillId="0" borderId="1" xfId="8" applyFont="1" applyFill="1" applyBorder="1" applyAlignment="1">
      <alignment horizontal="right" vertical="center"/>
    </xf>
    <xf numFmtId="165" fontId="28" fillId="0" borderId="9" xfId="8" applyNumberFormat="1" applyFont="1" applyBorder="1" applyAlignment="1">
      <alignment horizontal="right" vertical="center"/>
    </xf>
    <xf numFmtId="3" fontId="28" fillId="0" borderId="1" xfId="8" applyNumberFormat="1" applyFont="1" applyFill="1" applyBorder="1" applyAlignment="1">
      <alignment horizontal="right" vertical="center"/>
    </xf>
    <xf numFmtId="3" fontId="25" fillId="0" borderId="1" xfId="8" applyNumberFormat="1" applyFont="1" applyFill="1" applyBorder="1" applyAlignment="1">
      <alignment horizontal="right" vertical="center" wrapText="1"/>
    </xf>
    <xf numFmtId="0" fontId="25" fillId="0" borderId="4" xfId="8" applyFont="1" applyBorder="1" applyAlignment="1">
      <alignment horizontal="right" vertical="center"/>
    </xf>
    <xf numFmtId="3" fontId="25" fillId="0" borderId="4" xfId="8" applyNumberFormat="1" applyFont="1" applyFill="1" applyBorder="1" applyAlignment="1">
      <alignment horizontal="right" vertical="center" wrapText="1"/>
    </xf>
    <xf numFmtId="165" fontId="25" fillId="0" borderId="1" xfId="9" applyNumberFormat="1" applyFont="1" applyBorder="1" applyAlignment="1">
      <alignment horizontal="right" vertical="center"/>
    </xf>
    <xf numFmtId="0" fontId="25" fillId="3" borderId="1" xfId="8" applyFont="1" applyFill="1" applyBorder="1" applyAlignment="1">
      <alignment horizontal="right" vertical="center" wrapText="1"/>
    </xf>
    <xf numFmtId="165" fontId="25" fillId="0" borderId="1" xfId="9" applyNumberFormat="1" applyFont="1" applyBorder="1" applyAlignment="1">
      <alignment horizontal="right" vertical="center" wrapText="1"/>
    </xf>
    <xf numFmtId="0" fontId="25" fillId="0" borderId="1" xfId="8" applyFont="1" applyBorder="1" applyAlignment="1">
      <alignment horizontal="right" vertical="center" wrapText="1"/>
    </xf>
    <xf numFmtId="165" fontId="25" fillId="3" borderId="1" xfId="9" applyNumberFormat="1" applyFont="1" applyFill="1" applyBorder="1" applyAlignment="1">
      <alignment horizontal="right" vertical="center"/>
    </xf>
    <xf numFmtId="165" fontId="25" fillId="0" borderId="1" xfId="8" applyNumberFormat="1" applyFont="1" applyBorder="1" applyAlignment="1">
      <alignment horizontal="right" vertical="center"/>
    </xf>
    <xf numFmtId="3" fontId="25" fillId="0" borderId="1" xfId="8" applyNumberFormat="1" applyFont="1" applyBorder="1" applyAlignment="1">
      <alignment horizontal="right" vertical="center"/>
    </xf>
    <xf numFmtId="3" fontId="25" fillId="0" borderId="8" xfId="8" applyNumberFormat="1" applyFont="1" applyBorder="1" applyAlignment="1">
      <alignment horizontal="right" vertical="center"/>
    </xf>
    <xf numFmtId="166" fontId="26" fillId="0" borderId="0" xfId="8" applyNumberFormat="1" applyFont="1" applyAlignment="1">
      <alignment horizontal="right" vertical="center"/>
    </xf>
    <xf numFmtId="166" fontId="25" fillId="0" borderId="1" xfId="8" applyNumberFormat="1" applyFont="1" applyBorder="1" applyAlignment="1">
      <alignment horizontal="right" vertical="center"/>
    </xf>
    <xf numFmtId="3" fontId="28" fillId="0" borderId="1" xfId="8" applyNumberFormat="1" applyFont="1" applyBorder="1" applyAlignment="1">
      <alignment horizontal="right" vertical="center"/>
    </xf>
    <xf numFmtId="0" fontId="28" fillId="0" borderId="1" xfId="8" applyFont="1" applyBorder="1" applyAlignment="1">
      <alignment horizontal="right" vertical="center"/>
    </xf>
    <xf numFmtId="167" fontId="25" fillId="0" borderId="1" xfId="9" applyNumberFormat="1" applyFont="1" applyFill="1" applyBorder="1" applyAlignment="1">
      <alignment horizontal="right" vertical="center"/>
    </xf>
    <xf numFmtId="3" fontId="25" fillId="0" borderId="4" xfId="8" applyNumberFormat="1" applyFont="1" applyBorder="1" applyAlignment="1">
      <alignment horizontal="right" vertical="center"/>
    </xf>
    <xf numFmtId="3" fontId="25" fillId="0" borderId="3" xfId="8" applyNumberFormat="1" applyFont="1" applyBorder="1" applyAlignment="1">
      <alignment horizontal="right" vertical="center"/>
    </xf>
    <xf numFmtId="167" fontId="28" fillId="0" borderId="1" xfId="8" applyNumberFormat="1" applyFont="1" applyBorder="1" applyAlignment="1">
      <alignment horizontal="right" vertical="center"/>
    </xf>
    <xf numFmtId="167" fontId="25" fillId="0" borderId="1" xfId="9" applyNumberFormat="1" applyFont="1" applyBorder="1" applyAlignment="1">
      <alignment horizontal="right" vertical="center"/>
    </xf>
    <xf numFmtId="0" fontId="25" fillId="0" borderId="0" xfId="8" applyFont="1" applyAlignment="1">
      <alignment horizontal="right" vertical="center"/>
    </xf>
    <xf numFmtId="3" fontId="25" fillId="0" borderId="8" xfId="8" applyNumberFormat="1" applyFont="1" applyFill="1" applyBorder="1" applyAlignment="1">
      <alignment horizontal="right" vertical="center"/>
    </xf>
    <xf numFmtId="3" fontId="25" fillId="0" borderId="8" xfId="9" applyNumberFormat="1" applyFont="1" applyBorder="1" applyAlignment="1">
      <alignment horizontal="right" vertical="center"/>
    </xf>
    <xf numFmtId="3" fontId="25" fillId="3" borderId="8" xfId="9" applyNumberFormat="1" applyFont="1" applyFill="1" applyBorder="1" applyAlignment="1">
      <alignment horizontal="right" vertical="center"/>
    </xf>
    <xf numFmtId="3" fontId="25" fillId="0" borderId="8" xfId="9" applyNumberFormat="1" applyFont="1" applyFill="1" applyBorder="1" applyAlignment="1">
      <alignment horizontal="right" vertical="center"/>
    </xf>
    <xf numFmtId="3" fontId="25" fillId="0" borderId="8" xfId="9" applyNumberFormat="1" applyFont="1" applyFill="1" applyBorder="1" applyAlignment="1">
      <alignment horizontal="right" vertical="center" wrapText="1"/>
    </xf>
    <xf numFmtId="3" fontId="25" fillId="3" borderId="8" xfId="8" applyNumberFormat="1" applyFont="1" applyFill="1" applyBorder="1" applyAlignment="1">
      <alignment horizontal="right" vertical="center"/>
    </xf>
    <xf numFmtId="0" fontId="28" fillId="0" borderId="1" xfId="8" applyFont="1" applyFill="1" applyBorder="1" applyAlignment="1">
      <alignment horizontal="right" vertic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 wrapText="1"/>
    </xf>
    <xf numFmtId="3" fontId="21" fillId="0" borderId="0" xfId="2" applyNumberFormat="1" applyFont="1" applyBorder="1" applyAlignment="1">
      <alignment vertical="top" wrapText="1"/>
    </xf>
    <xf numFmtId="3" fontId="21" fillId="0" borderId="0" xfId="3" applyNumberFormat="1" applyFont="1" applyFill="1" applyBorder="1" applyAlignment="1">
      <alignment vertical="top" wrapText="1"/>
    </xf>
    <xf numFmtId="3" fontId="21" fillId="0" borderId="0" xfId="4" applyNumberFormat="1" applyFont="1" applyFill="1" applyBorder="1" applyAlignment="1">
      <alignment vertical="top" wrapText="1"/>
    </xf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20" fillId="0" borderId="0" xfId="0" applyFont="1" applyBorder="1" applyAlignment="1">
      <alignment vertical="top"/>
    </xf>
    <xf numFmtId="3" fontId="21" fillId="0" borderId="0" xfId="5" applyNumberFormat="1" applyFont="1" applyFill="1" applyBorder="1" applyAlignment="1">
      <alignment vertical="top" wrapText="1"/>
    </xf>
    <xf numFmtId="0" fontId="14" fillId="0" borderId="0" xfId="0" applyFont="1" applyAlignment="1">
      <alignment horizontal="left" vertical="top"/>
    </xf>
    <xf numFmtId="0" fontId="20" fillId="0" borderId="0" xfId="0" applyFont="1" applyBorder="1" applyAlignment="1">
      <alignment horizontal="left" vertical="top" wrapText="1"/>
    </xf>
    <xf numFmtId="3" fontId="21" fillId="0" borderId="0" xfId="0" applyNumberFormat="1" applyFont="1" applyFill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3" fontId="21" fillId="0" borderId="0" xfId="2" applyNumberFormat="1" applyFont="1" applyFill="1" applyBorder="1" applyAlignment="1">
      <alignment vertical="top" wrapText="1"/>
    </xf>
    <xf numFmtId="0" fontId="28" fillId="0" borderId="20" xfId="0" applyFont="1" applyBorder="1" applyAlignment="1">
      <alignment vertical="center" wrapText="1"/>
    </xf>
    <xf numFmtId="0" fontId="1" fillId="0" borderId="62" xfId="0" applyFont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34" fillId="0" borderId="34" xfId="0" applyFont="1" applyBorder="1" applyAlignment="1">
      <alignment vertical="center" wrapText="1"/>
    </xf>
    <xf numFmtId="0" fontId="35" fillId="0" borderId="62" xfId="0" applyFont="1" applyBorder="1" applyAlignment="1">
      <alignment vertical="center" wrapText="1"/>
    </xf>
    <xf numFmtId="0" fontId="35" fillId="0" borderId="47" xfId="0" applyFont="1" applyBorder="1" applyAlignment="1">
      <alignment vertical="center" wrapText="1"/>
    </xf>
    <xf numFmtId="0" fontId="28" fillId="0" borderId="34" xfId="0" applyFont="1" applyBorder="1" applyAlignment="1">
      <alignment vertical="center" wrapText="1"/>
    </xf>
    <xf numFmtId="0" fontId="25" fillId="0" borderId="10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28" fillId="2" borderId="14" xfId="0" applyFont="1" applyFill="1" applyBorder="1" applyAlignment="1"/>
    <xf numFmtId="0" fontId="28" fillId="2" borderId="15" xfId="0" applyFont="1" applyFill="1" applyBorder="1" applyAlignment="1"/>
    <xf numFmtId="0" fontId="28" fillId="2" borderId="10" xfId="0" applyFont="1" applyFill="1" applyBorder="1" applyAlignment="1">
      <alignment vertical="center" wrapText="1"/>
    </xf>
    <xf numFmtId="0" fontId="28" fillId="2" borderId="33" xfId="0" applyFont="1" applyFill="1" applyBorder="1" applyAlignment="1">
      <alignment vertical="center" wrapText="1"/>
    </xf>
    <xf numFmtId="0" fontId="28" fillId="2" borderId="12" xfId="0" applyFont="1" applyFill="1" applyBorder="1" applyAlignment="1">
      <alignment vertical="center" wrapText="1"/>
    </xf>
    <xf numFmtId="0" fontId="28" fillId="2" borderId="33" xfId="0" applyFont="1" applyFill="1" applyBorder="1" applyAlignment="1"/>
    <xf numFmtId="0" fontId="28" fillId="2" borderId="1" xfId="0" applyFont="1" applyFill="1" applyBorder="1" applyAlignment="1"/>
    <xf numFmtId="0" fontId="28" fillId="2" borderId="33" xfId="0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39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left" vertical="center"/>
    </xf>
    <xf numFmtId="0" fontId="28" fillId="2" borderId="15" xfId="0" applyFont="1" applyFill="1" applyBorder="1" applyAlignment="1">
      <alignment horizontal="left" vertical="center"/>
    </xf>
    <xf numFmtId="0" fontId="28" fillId="2" borderId="33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/>
    </xf>
    <xf numFmtId="0" fontId="25" fillId="2" borderId="34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8" fillId="0" borderId="20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36" fillId="0" borderId="53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0" fontId="36" fillId="0" borderId="29" xfId="0" applyFont="1" applyBorder="1" applyAlignment="1">
      <alignment horizontal="center"/>
    </xf>
    <xf numFmtId="0" fontId="33" fillId="0" borderId="53" xfId="0" applyFont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vertical="center"/>
    </xf>
    <xf numFmtId="0" fontId="36" fillId="0" borderId="3" xfId="0" applyFont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31" fillId="3" borderId="36" xfId="0" applyFont="1" applyFill="1" applyBorder="1" applyAlignment="1">
      <alignment horizontal="center" vertical="center"/>
    </xf>
    <xf numFmtId="0" fontId="31" fillId="0" borderId="56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 wrapText="1"/>
    </xf>
    <xf numFmtId="0" fontId="31" fillId="0" borderId="58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5" fillId="0" borderId="60" xfId="0" applyFont="1" applyBorder="1" applyAlignment="1">
      <alignment horizontal="center"/>
    </xf>
    <xf numFmtId="0" fontId="31" fillId="0" borderId="0" xfId="0" applyFont="1" applyFill="1" applyAlignment="1">
      <alignment horizontal="center" vertical="center" wrapText="1"/>
    </xf>
    <xf numFmtId="0" fontId="25" fillId="0" borderId="41" xfId="0" applyFont="1" applyFill="1" applyBorder="1" applyAlignment="1">
      <alignment vertical="center" wrapText="1"/>
    </xf>
    <xf numFmtId="0" fontId="25" fillId="0" borderId="43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wrapText="1"/>
    </xf>
    <xf numFmtId="0" fontId="25" fillId="0" borderId="29" xfId="0" applyFont="1" applyFill="1" applyBorder="1" applyAlignment="1">
      <alignment wrapText="1"/>
    </xf>
    <xf numFmtId="0" fontId="25" fillId="0" borderId="21" xfId="0" applyFont="1" applyFill="1" applyBorder="1" applyAlignment="1">
      <alignment wrapText="1"/>
    </xf>
    <xf numFmtId="0" fontId="25" fillId="0" borderId="23" xfId="0" applyFont="1" applyFill="1" applyBorder="1" applyAlignment="1">
      <alignment wrapText="1"/>
    </xf>
    <xf numFmtId="0" fontId="25" fillId="0" borderId="30" xfId="0" applyFont="1" applyFill="1" applyBorder="1" applyAlignment="1">
      <alignment wrapText="1"/>
    </xf>
    <xf numFmtId="0" fontId="25" fillId="0" borderId="24" xfId="0" applyFont="1" applyFill="1" applyBorder="1" applyAlignment="1">
      <alignment wrapText="1"/>
    </xf>
    <xf numFmtId="0" fontId="25" fillId="0" borderId="28" xfId="0" applyFont="1" applyFill="1" applyBorder="1" applyAlignment="1">
      <alignment wrapText="1"/>
    </xf>
    <xf numFmtId="0" fontId="25" fillId="0" borderId="10" xfId="0" applyFont="1" applyFill="1" applyBorder="1" applyAlignment="1">
      <alignment wrapText="1"/>
    </xf>
    <xf numFmtId="0" fontId="25" fillId="0" borderId="12" xfId="0" applyFont="1" applyFill="1" applyBorder="1" applyAlignment="1">
      <alignment wrapText="1"/>
    </xf>
    <xf numFmtId="0" fontId="25" fillId="0" borderId="20" xfId="0" applyFont="1" applyFill="1" applyBorder="1" applyAlignment="1">
      <alignment wrapText="1"/>
    </xf>
    <xf numFmtId="0" fontId="25" fillId="0" borderId="27" xfId="0" applyFont="1" applyFill="1" applyBorder="1" applyAlignment="1">
      <alignment wrapText="1"/>
    </xf>
    <xf numFmtId="0" fontId="25" fillId="0" borderId="21" xfId="0" applyFont="1" applyFill="1" applyBorder="1" applyAlignment="1">
      <alignment horizontal="center" wrapText="1"/>
    </xf>
    <xf numFmtId="0" fontId="25" fillId="0" borderId="23" xfId="0" applyFont="1" applyFill="1" applyBorder="1" applyAlignment="1">
      <alignment horizontal="center" wrapText="1"/>
    </xf>
    <xf numFmtId="0" fontId="25" fillId="0" borderId="30" xfId="0" applyFont="1" applyFill="1" applyBorder="1" applyAlignment="1">
      <alignment horizontal="center" wrapText="1"/>
    </xf>
    <xf numFmtId="0" fontId="25" fillId="0" borderId="45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0" fontId="25" fillId="0" borderId="20" xfId="0" applyFont="1" applyFill="1" applyBorder="1" applyAlignment="1">
      <alignment horizontal="center" wrapText="1"/>
    </xf>
    <xf numFmtId="0" fontId="25" fillId="0" borderId="27" xfId="0" applyFont="1" applyFill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28" fillId="0" borderId="8" xfId="8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/>
    </xf>
    <xf numFmtId="0" fontId="28" fillId="0" borderId="6" xfId="8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8" fillId="0" borderId="8" xfId="8" applyFont="1" applyBorder="1" applyAlignment="1"/>
    <xf numFmtId="0" fontId="28" fillId="0" borderId="9" xfId="8" applyFont="1" applyBorder="1" applyAlignment="1"/>
    <xf numFmtId="0" fontId="28" fillId="0" borderId="2" xfId="8" applyFont="1" applyBorder="1" applyAlignment="1"/>
    <xf numFmtId="0" fontId="31" fillId="0" borderId="0" xfId="8" applyFont="1" applyBorder="1" applyAlignment="1">
      <alignment horizontal="center" wrapText="1"/>
    </xf>
    <xf numFmtId="0" fontId="0" fillId="0" borderId="9" xfId="0" applyBorder="1" applyAlignment="1"/>
    <xf numFmtId="0" fontId="0" fillId="0" borderId="2" xfId="0" applyBorder="1" applyAlignment="1"/>
    <xf numFmtId="0" fontId="28" fillId="0" borderId="8" xfId="8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1" fillId="0" borderId="36" xfId="8" applyFont="1" applyFill="1" applyBorder="1" applyAlignment="1">
      <alignment horizontal="center" wrapText="1"/>
    </xf>
    <xf numFmtId="0" fontId="28" fillId="0" borderId="9" xfId="8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42" fillId="0" borderId="9" xfId="8" applyFont="1" applyBorder="1" applyAlignment="1">
      <alignment horizontal="left" vertical="center"/>
    </xf>
  </cellXfs>
  <cellStyles count="10">
    <cellStyle name="Čiarka 2" xfId="9" xr:uid="{0AC414CB-AC7A-4F43-A37F-80D506CE7636}"/>
    <cellStyle name="Normálna" xfId="0" builtinId="0"/>
    <cellStyle name="Normálna 2" xfId="7" xr:uid="{00000000-0005-0000-0000-000001000000}"/>
    <cellStyle name="Normálna 3" xfId="6" xr:uid="{00000000-0005-0000-0000-000002000000}"/>
    <cellStyle name="Normálna 4" xfId="8" xr:uid="{514FD278-43F5-444B-98EF-24035B8ECC0E}"/>
    <cellStyle name="normálne_Databazy_VVŠ_2006_ severská" xfId="3" xr:uid="{00000000-0005-0000-0000-000003000000}"/>
    <cellStyle name="normálne_OVT - Tab_16az23_sprava_VVS_2004" xfId="2" xr:uid="{00000000-0005-0000-0000-000004000000}"/>
    <cellStyle name="normálne_Viest 2" xfId="4" xr:uid="{00000000-0005-0000-0000-000005000000}"/>
    <cellStyle name="normálne_Výročná_správa_o_VŠ_2005_financie_databazy_po_kontrole_OFVŠ_PM" xfId="5" xr:uid="{00000000-0005-0000-0000-000006000000}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opLeftCell="A14" workbookViewId="0">
      <selection activeCell="H4" sqref="H4"/>
    </sheetView>
  </sheetViews>
  <sheetFormatPr defaultRowHeight="15.6" x14ac:dyDescent="0.3"/>
  <sheetData>
    <row r="1" spans="1:9" ht="120.75" customHeight="1" x14ac:dyDescent="0.3">
      <c r="A1" s="498" t="s">
        <v>0</v>
      </c>
      <c r="B1" s="498"/>
      <c r="C1" s="498"/>
      <c r="D1" s="498"/>
      <c r="E1" s="498"/>
      <c r="F1" s="498"/>
      <c r="G1" s="498"/>
      <c r="H1" s="498"/>
      <c r="I1" s="498"/>
    </row>
    <row r="2" spans="1:9" ht="61.5" customHeight="1" x14ac:dyDescent="0.3">
      <c r="A2" s="498"/>
      <c r="B2" s="498"/>
      <c r="C2" s="498"/>
      <c r="D2" s="498"/>
      <c r="E2" s="498"/>
      <c r="F2" s="498"/>
      <c r="G2" s="498"/>
      <c r="H2" s="498"/>
      <c r="I2" s="498"/>
    </row>
    <row r="3" spans="1:9" ht="61.5" customHeight="1" x14ac:dyDescent="0.3">
      <c r="A3" s="498"/>
      <c r="B3" s="498"/>
      <c r="C3" s="498"/>
      <c r="D3" s="498"/>
      <c r="E3" s="498"/>
      <c r="F3" s="498"/>
      <c r="G3" s="498"/>
      <c r="H3" s="498"/>
      <c r="I3" s="498"/>
    </row>
    <row r="4" spans="1:9" ht="61.5" customHeight="1" x14ac:dyDescent="0.3"/>
    <row r="5" spans="1:9" ht="46.2" x14ac:dyDescent="0.8">
      <c r="A5" s="496" t="s">
        <v>1</v>
      </c>
      <c r="B5" s="496"/>
      <c r="C5" s="496"/>
      <c r="D5" s="496"/>
      <c r="E5" s="496"/>
      <c r="F5" s="496"/>
      <c r="G5" s="496"/>
      <c r="H5" s="496"/>
      <c r="I5" s="496"/>
    </row>
    <row r="6" spans="1:9" ht="46.2" x14ac:dyDescent="0.8">
      <c r="A6" s="497" t="s">
        <v>249</v>
      </c>
      <c r="B6" s="497"/>
      <c r="C6" s="497"/>
      <c r="D6" s="497"/>
      <c r="E6" s="497"/>
      <c r="F6" s="497"/>
      <c r="G6" s="497"/>
      <c r="H6" s="497"/>
      <c r="I6" s="497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90"/>
  <sheetViews>
    <sheetView topLeftCell="A82" workbookViewId="0">
      <selection activeCell="A5" sqref="A5:A90"/>
    </sheetView>
  </sheetViews>
  <sheetFormatPr defaultColWidth="9" defaultRowHeight="15.6" x14ac:dyDescent="0.3"/>
  <cols>
    <col min="1" max="1" width="20" style="57" customWidth="1"/>
    <col min="2" max="3" width="10.69921875" style="1" bestFit="1" customWidth="1"/>
    <col min="4" max="5" width="5.8984375" style="1" bestFit="1" customWidth="1"/>
    <col min="6" max="7" width="6.8984375" style="1" bestFit="1" customWidth="1"/>
    <col min="8" max="8" width="5.8984375" style="1" bestFit="1" customWidth="1"/>
    <col min="9" max="9" width="6.8984375" style="1" bestFit="1" customWidth="1"/>
    <col min="10" max="16384" width="9" style="1"/>
  </cols>
  <sheetData>
    <row r="1" spans="1:9" ht="51.6" customHeight="1" x14ac:dyDescent="0.3">
      <c r="A1" s="573" t="s">
        <v>109</v>
      </c>
      <c r="B1" s="573"/>
      <c r="C1" s="573"/>
      <c r="D1" s="573"/>
      <c r="E1" s="573"/>
      <c r="F1" s="573"/>
      <c r="G1" s="573"/>
      <c r="H1" s="573"/>
      <c r="I1" s="573"/>
    </row>
    <row r="2" spans="1:9" s="20" customFormat="1" ht="16.2" thickBot="1" x14ac:dyDescent="0.35">
      <c r="A2" s="258"/>
      <c r="B2" s="259"/>
      <c r="C2" s="607" t="s">
        <v>110</v>
      </c>
      <c r="D2" s="608"/>
      <c r="E2" s="608"/>
      <c r="F2" s="608"/>
      <c r="G2" s="608"/>
      <c r="H2" s="608"/>
      <c r="I2" s="609"/>
    </row>
    <row r="3" spans="1:9" s="20" customFormat="1" ht="55.5" customHeight="1" thickBot="1" x14ac:dyDescent="0.35">
      <c r="A3" s="260" t="s">
        <v>73</v>
      </c>
      <c r="B3" s="174" t="s">
        <v>111</v>
      </c>
      <c r="C3" s="174" t="s">
        <v>93</v>
      </c>
      <c r="D3" s="174" t="s">
        <v>112</v>
      </c>
      <c r="E3" s="174" t="s">
        <v>113</v>
      </c>
      <c r="F3" s="174" t="s">
        <v>114</v>
      </c>
      <c r="G3" s="174" t="s">
        <v>115</v>
      </c>
      <c r="H3" s="174" t="s">
        <v>116</v>
      </c>
      <c r="I3" s="174" t="s">
        <v>117</v>
      </c>
    </row>
    <row r="4" spans="1:9" s="20" customFormat="1" x14ac:dyDescent="0.3">
      <c r="A4" s="261" t="s">
        <v>272</v>
      </c>
      <c r="B4" s="610"/>
      <c r="C4" s="600"/>
      <c r="D4" s="600"/>
      <c r="E4" s="600"/>
      <c r="F4" s="600"/>
      <c r="G4" s="600"/>
      <c r="H4" s="600"/>
      <c r="I4" s="611"/>
    </row>
    <row r="5" spans="1:9" s="20" customFormat="1" x14ac:dyDescent="0.3">
      <c r="A5" s="263" t="s">
        <v>258</v>
      </c>
      <c r="B5" s="208">
        <v>1</v>
      </c>
      <c r="C5" s="208" t="s">
        <v>273</v>
      </c>
      <c r="D5" s="262">
        <v>0</v>
      </c>
      <c r="E5" s="262">
        <v>0</v>
      </c>
      <c r="F5" s="262">
        <v>0.33</v>
      </c>
      <c r="G5" s="262">
        <v>0</v>
      </c>
      <c r="H5" s="262">
        <v>0</v>
      </c>
      <c r="I5" s="262">
        <v>0.33</v>
      </c>
    </row>
    <row r="6" spans="1:9" s="20" customFormat="1" x14ac:dyDescent="0.3">
      <c r="A6" s="263" t="s">
        <v>258</v>
      </c>
      <c r="B6" s="208">
        <v>1</v>
      </c>
      <c r="C6" s="208" t="s">
        <v>274</v>
      </c>
      <c r="D6" s="262" t="s">
        <v>275</v>
      </c>
      <c r="E6" s="262" t="s">
        <v>275</v>
      </c>
      <c r="F6" s="262" t="s">
        <v>275</v>
      </c>
      <c r="G6" s="262" t="s">
        <v>275</v>
      </c>
      <c r="H6" s="262" t="s">
        <v>275</v>
      </c>
      <c r="I6" s="262" t="s">
        <v>275</v>
      </c>
    </row>
    <row r="7" spans="1:9" s="20" customFormat="1" x14ac:dyDescent="0.3">
      <c r="A7" s="263" t="s">
        <v>259</v>
      </c>
      <c r="B7" s="208">
        <v>1</v>
      </c>
      <c r="C7" s="208" t="s">
        <v>273</v>
      </c>
      <c r="D7" s="262">
        <v>0.02</v>
      </c>
      <c r="E7" s="262">
        <v>0</v>
      </c>
      <c r="F7" s="262">
        <v>0.46500000000000002</v>
      </c>
      <c r="G7" s="262">
        <v>0.25</v>
      </c>
      <c r="H7" s="262">
        <v>0.48</v>
      </c>
      <c r="I7" s="262">
        <v>0.55000000000000004</v>
      </c>
    </row>
    <row r="8" spans="1:9" s="20" customFormat="1" x14ac:dyDescent="0.3">
      <c r="A8" s="263" t="s">
        <v>259</v>
      </c>
      <c r="B8" s="208">
        <v>1</v>
      </c>
      <c r="C8" s="208" t="s">
        <v>274</v>
      </c>
      <c r="D8" s="262">
        <v>0</v>
      </c>
      <c r="E8" s="262">
        <v>0</v>
      </c>
      <c r="F8" s="262">
        <v>0</v>
      </c>
      <c r="G8" s="262">
        <v>0.13</v>
      </c>
      <c r="H8" s="262">
        <v>0.83</v>
      </c>
      <c r="I8" s="262">
        <v>0.67</v>
      </c>
    </row>
    <row r="9" spans="1:9" s="20" customFormat="1" x14ac:dyDescent="0.3">
      <c r="A9" s="263" t="s">
        <v>260</v>
      </c>
      <c r="B9" s="208">
        <v>1</v>
      </c>
      <c r="C9" s="208" t="s">
        <v>273</v>
      </c>
      <c r="D9" s="262">
        <v>7.0000000000000007E-2</v>
      </c>
      <c r="E9" s="262">
        <v>0</v>
      </c>
      <c r="F9" s="262">
        <v>0.62</v>
      </c>
      <c r="G9" s="262">
        <v>0.4</v>
      </c>
      <c r="H9" s="262">
        <v>0.39</v>
      </c>
      <c r="I9" s="262">
        <v>0.5</v>
      </c>
    </row>
    <row r="10" spans="1:9" s="20" customFormat="1" x14ac:dyDescent="0.3">
      <c r="A10" s="263" t="s">
        <v>260</v>
      </c>
      <c r="B10" s="208">
        <v>1</v>
      </c>
      <c r="C10" s="208" t="s">
        <v>274</v>
      </c>
      <c r="D10" s="262">
        <v>0</v>
      </c>
      <c r="E10" s="262">
        <v>0</v>
      </c>
      <c r="F10" s="262">
        <v>0.25</v>
      </c>
      <c r="G10" s="262">
        <v>0.33</v>
      </c>
      <c r="H10" s="262">
        <v>0.22</v>
      </c>
      <c r="I10" s="262">
        <v>0.4</v>
      </c>
    </row>
    <row r="11" spans="1:9" s="20" customFormat="1" x14ac:dyDescent="0.3">
      <c r="A11" s="263" t="s">
        <v>261</v>
      </c>
      <c r="B11" s="208">
        <v>1</v>
      </c>
      <c r="C11" s="208" t="s">
        <v>273</v>
      </c>
      <c r="D11" s="262">
        <v>8.3000000000000001E-3</v>
      </c>
      <c r="E11" s="262">
        <v>0</v>
      </c>
      <c r="F11" s="262">
        <v>0.62770000000000004</v>
      </c>
      <c r="G11" s="262">
        <v>0.55059999999999998</v>
      </c>
      <c r="H11" s="262">
        <v>0.6875</v>
      </c>
      <c r="I11" s="262">
        <v>0.63219999999999998</v>
      </c>
    </row>
    <row r="12" spans="1:9" s="20" customFormat="1" x14ac:dyDescent="0.3">
      <c r="A12" s="263" t="s">
        <v>261</v>
      </c>
      <c r="B12" s="208">
        <v>1</v>
      </c>
      <c r="C12" s="208" t="s">
        <v>274</v>
      </c>
      <c r="D12" s="262">
        <v>0</v>
      </c>
      <c r="E12" s="262">
        <v>0</v>
      </c>
      <c r="F12" s="262">
        <v>0</v>
      </c>
      <c r="G12" s="262">
        <v>0.45240000000000002</v>
      </c>
      <c r="H12" s="262" t="s">
        <v>275</v>
      </c>
      <c r="I12" s="262" t="s">
        <v>275</v>
      </c>
    </row>
    <row r="13" spans="1:9" s="20" customFormat="1" x14ac:dyDescent="0.3">
      <c r="A13" s="263" t="s">
        <v>262</v>
      </c>
      <c r="B13" s="208">
        <v>1</v>
      </c>
      <c r="C13" s="208" t="s">
        <v>273</v>
      </c>
      <c r="D13" s="262">
        <v>0</v>
      </c>
      <c r="E13" s="262">
        <v>0</v>
      </c>
      <c r="F13" s="262">
        <v>0.54</v>
      </c>
      <c r="G13" s="262">
        <v>0.71</v>
      </c>
      <c r="H13" s="262">
        <v>0.6</v>
      </c>
      <c r="I13" s="262">
        <v>0.42</v>
      </c>
    </row>
    <row r="14" spans="1:9" s="20" customFormat="1" x14ac:dyDescent="0.3">
      <c r="A14" s="263" t="s">
        <v>262</v>
      </c>
      <c r="B14" s="208">
        <v>1</v>
      </c>
      <c r="C14" s="208" t="s">
        <v>274</v>
      </c>
      <c r="D14" s="262" t="s">
        <v>275</v>
      </c>
      <c r="E14" s="262" t="s">
        <v>275</v>
      </c>
      <c r="F14" s="262" t="s">
        <v>275</v>
      </c>
      <c r="G14" s="262" t="s">
        <v>275</v>
      </c>
      <c r="H14" s="262" t="s">
        <v>275</v>
      </c>
      <c r="I14" s="262" t="s">
        <v>275</v>
      </c>
    </row>
    <row r="15" spans="1:9" s="20" customFormat="1" x14ac:dyDescent="0.3">
      <c r="A15" s="263" t="s">
        <v>263</v>
      </c>
      <c r="B15" s="208">
        <v>1</v>
      </c>
      <c r="C15" s="208" t="s">
        <v>273</v>
      </c>
      <c r="D15" s="262">
        <v>2.9000000000000005E-2</v>
      </c>
      <c r="E15" s="262">
        <v>5.2999999999999999E-2</v>
      </c>
      <c r="F15" s="262">
        <v>0.64500000000000002</v>
      </c>
      <c r="G15" s="262">
        <v>0.57699999999999996</v>
      </c>
      <c r="H15" s="262">
        <v>0.623</v>
      </c>
      <c r="I15" s="262">
        <v>0.503</v>
      </c>
    </row>
    <row r="16" spans="1:9" s="20" customFormat="1" x14ac:dyDescent="0.3">
      <c r="A16" s="263" t="s">
        <v>263</v>
      </c>
      <c r="B16" s="208">
        <v>1</v>
      </c>
      <c r="C16" s="208" t="s">
        <v>274</v>
      </c>
      <c r="D16" s="262">
        <v>3.2000000000000001E-2</v>
      </c>
      <c r="E16" s="262">
        <v>9.4E-2</v>
      </c>
      <c r="F16" s="262">
        <v>6.7000000000000004E-2</v>
      </c>
      <c r="G16" s="262">
        <v>0.26100000000000001</v>
      </c>
      <c r="H16" s="262">
        <v>0.36399999999999999</v>
      </c>
      <c r="I16" s="262">
        <v>0.20200000000000004</v>
      </c>
    </row>
    <row r="17" spans="1:9" s="20" customFormat="1" x14ac:dyDescent="0.3">
      <c r="A17" s="263" t="s">
        <v>264</v>
      </c>
      <c r="B17" s="208">
        <v>1</v>
      </c>
      <c r="C17" s="208" t="s">
        <v>273</v>
      </c>
      <c r="D17" s="262">
        <v>0</v>
      </c>
      <c r="E17" s="262">
        <v>0</v>
      </c>
      <c r="F17" s="262">
        <v>0.65</v>
      </c>
      <c r="G17" s="262">
        <v>0.53</v>
      </c>
      <c r="H17" s="262">
        <v>0.5</v>
      </c>
      <c r="I17" s="262">
        <v>0.55000000000000004</v>
      </c>
    </row>
    <row r="18" spans="1:9" x14ac:dyDescent="0.3">
      <c r="A18" s="263" t="s">
        <v>264</v>
      </c>
      <c r="B18" s="208">
        <v>1</v>
      </c>
      <c r="C18" s="208" t="s">
        <v>274</v>
      </c>
      <c r="D18" s="262">
        <v>0</v>
      </c>
      <c r="E18" s="262">
        <v>0</v>
      </c>
      <c r="F18" s="262">
        <v>0.02</v>
      </c>
      <c r="G18" s="262">
        <v>0.39</v>
      </c>
      <c r="H18" s="262">
        <v>0.61</v>
      </c>
      <c r="I18" s="262">
        <v>0.45</v>
      </c>
    </row>
    <row r="19" spans="1:9" x14ac:dyDescent="0.3">
      <c r="A19" s="263" t="s">
        <v>265</v>
      </c>
      <c r="B19" s="208">
        <v>1</v>
      </c>
      <c r="C19" s="208" t="s">
        <v>273</v>
      </c>
      <c r="D19" s="262">
        <v>0</v>
      </c>
      <c r="E19" s="262">
        <v>7.6899999999999996E-2</v>
      </c>
      <c r="F19" s="262">
        <v>0.64610000000000001</v>
      </c>
      <c r="G19" s="262">
        <v>0.375</v>
      </c>
      <c r="H19" s="262">
        <v>0.79409999999999992</v>
      </c>
      <c r="I19" s="262">
        <v>0.61704999999999999</v>
      </c>
    </row>
    <row r="20" spans="1:9" x14ac:dyDescent="0.3">
      <c r="A20" s="263" t="s">
        <v>265</v>
      </c>
      <c r="B20" s="208">
        <v>1</v>
      </c>
      <c r="C20" s="208" t="s">
        <v>274</v>
      </c>
      <c r="D20" s="262">
        <v>0</v>
      </c>
      <c r="E20" s="262">
        <v>0</v>
      </c>
      <c r="F20" s="262">
        <v>7.145E-2</v>
      </c>
      <c r="G20" s="262">
        <v>0.41499999999999998</v>
      </c>
      <c r="H20" s="262">
        <v>0.625</v>
      </c>
      <c r="I20" s="262">
        <v>0.48314999999999997</v>
      </c>
    </row>
    <row r="21" spans="1:9" ht="27" customHeight="1" x14ac:dyDescent="0.3">
      <c r="A21" s="263" t="s">
        <v>266</v>
      </c>
      <c r="B21" s="208">
        <v>1</v>
      </c>
      <c r="C21" s="208" t="s">
        <v>273</v>
      </c>
      <c r="D21" s="262">
        <v>0</v>
      </c>
      <c r="E21" s="262">
        <v>0</v>
      </c>
      <c r="F21" s="262">
        <v>0.47</v>
      </c>
      <c r="G21" s="262">
        <v>0.38</v>
      </c>
      <c r="H21" s="262">
        <v>0.6</v>
      </c>
      <c r="I21" s="262">
        <v>0.5</v>
      </c>
    </row>
    <row r="22" spans="1:9" ht="24.75" customHeight="1" x14ac:dyDescent="0.3">
      <c r="A22" s="263" t="s">
        <v>266</v>
      </c>
      <c r="B22" s="208">
        <v>1</v>
      </c>
      <c r="C22" s="208" t="s">
        <v>274</v>
      </c>
      <c r="D22" s="262" t="s">
        <v>275</v>
      </c>
      <c r="E22" s="262" t="s">
        <v>275</v>
      </c>
      <c r="F22" s="262" t="s">
        <v>275</v>
      </c>
      <c r="G22" s="262" t="s">
        <v>275</v>
      </c>
      <c r="H22" s="262" t="s">
        <v>275</v>
      </c>
      <c r="I22" s="262" t="s">
        <v>275</v>
      </c>
    </row>
    <row r="23" spans="1:9" x14ac:dyDescent="0.3">
      <c r="A23" s="263" t="s">
        <v>267</v>
      </c>
      <c r="B23" s="208">
        <v>1</v>
      </c>
      <c r="C23" s="208" t="s">
        <v>273</v>
      </c>
      <c r="D23" s="262">
        <v>0</v>
      </c>
      <c r="E23" s="262">
        <v>7.0000000000000007E-2</v>
      </c>
      <c r="F23" s="262">
        <v>0.39</v>
      </c>
      <c r="G23" s="262">
        <v>0.54</v>
      </c>
      <c r="H23" s="262">
        <v>0.67</v>
      </c>
      <c r="I23" s="262">
        <v>0.83</v>
      </c>
    </row>
    <row r="24" spans="1:9" x14ac:dyDescent="0.3">
      <c r="A24" s="263" t="s">
        <v>267</v>
      </c>
      <c r="B24" s="208">
        <v>1</v>
      </c>
      <c r="C24" s="208" t="s">
        <v>274</v>
      </c>
      <c r="D24" s="262" t="s">
        <v>275</v>
      </c>
      <c r="E24" s="262" t="s">
        <v>275</v>
      </c>
      <c r="F24" s="262" t="s">
        <v>275</v>
      </c>
      <c r="G24" s="262">
        <v>0</v>
      </c>
      <c r="H24" s="262">
        <v>0.5</v>
      </c>
      <c r="I24" s="262">
        <v>0.71</v>
      </c>
    </row>
    <row r="25" spans="1:9" ht="23.25" customHeight="1" x14ac:dyDescent="0.3">
      <c r="A25" s="263" t="s">
        <v>268</v>
      </c>
      <c r="B25" s="208">
        <v>1</v>
      </c>
      <c r="C25" s="208" t="s">
        <v>273</v>
      </c>
      <c r="D25" s="262">
        <v>0</v>
      </c>
      <c r="E25" s="262">
        <v>0.05</v>
      </c>
      <c r="F25" s="262">
        <v>0.42</v>
      </c>
      <c r="G25" s="262">
        <v>0.47</v>
      </c>
      <c r="H25" s="262">
        <v>0.43</v>
      </c>
      <c r="I25" s="262">
        <v>0.39</v>
      </c>
    </row>
    <row r="26" spans="1:9" ht="24" customHeight="1" x14ac:dyDescent="0.3">
      <c r="A26" s="263" t="s">
        <v>268</v>
      </c>
      <c r="B26" s="208">
        <v>1</v>
      </c>
      <c r="C26" s="208" t="s">
        <v>274</v>
      </c>
      <c r="D26" s="262">
        <v>0</v>
      </c>
      <c r="E26" s="262">
        <v>0.01</v>
      </c>
      <c r="F26" s="262">
        <v>0.12</v>
      </c>
      <c r="G26" s="262">
        <v>0.33</v>
      </c>
      <c r="H26" s="262">
        <v>0.49</v>
      </c>
      <c r="I26" s="262">
        <v>0.48</v>
      </c>
    </row>
    <row r="27" spans="1:9" x14ac:dyDescent="0.3">
      <c r="A27" s="263" t="s">
        <v>269</v>
      </c>
      <c r="B27" s="208">
        <v>1</v>
      </c>
      <c r="C27" s="208" t="s">
        <v>273</v>
      </c>
      <c r="D27" s="262">
        <v>0</v>
      </c>
      <c r="E27" s="262">
        <v>0.03</v>
      </c>
      <c r="F27" s="262">
        <v>0.43</v>
      </c>
      <c r="G27" s="262">
        <v>0.42</v>
      </c>
      <c r="H27" s="262">
        <v>0.5</v>
      </c>
      <c r="I27" s="262">
        <v>0.64</v>
      </c>
    </row>
    <row r="28" spans="1:9" x14ac:dyDescent="0.3">
      <c r="A28" s="263" t="s">
        <v>269</v>
      </c>
      <c r="B28" s="208">
        <v>1</v>
      </c>
      <c r="C28" s="208" t="s">
        <v>274</v>
      </c>
      <c r="D28" s="262" t="s">
        <v>275</v>
      </c>
      <c r="E28" s="262" t="s">
        <v>275</v>
      </c>
      <c r="F28" s="262" t="s">
        <v>275</v>
      </c>
      <c r="G28" s="262" t="s">
        <v>275</v>
      </c>
      <c r="H28" s="262" t="s">
        <v>275</v>
      </c>
      <c r="I28" s="262" t="s">
        <v>275</v>
      </c>
    </row>
    <row r="29" spans="1:9" x14ac:dyDescent="0.3">
      <c r="A29" s="263" t="s">
        <v>270</v>
      </c>
      <c r="B29" s="208">
        <v>1</v>
      </c>
      <c r="C29" s="208" t="s">
        <v>273</v>
      </c>
      <c r="D29" s="262">
        <v>0</v>
      </c>
      <c r="E29" s="262">
        <v>0</v>
      </c>
      <c r="F29" s="262">
        <v>0.71700000000000008</v>
      </c>
      <c r="G29" s="262">
        <v>0.8448</v>
      </c>
      <c r="H29" s="262">
        <v>0.60980000000000001</v>
      </c>
      <c r="I29" s="262">
        <v>0.58819999999999995</v>
      </c>
    </row>
    <row r="30" spans="1:9" x14ac:dyDescent="0.3">
      <c r="A30" s="263" t="s">
        <v>270</v>
      </c>
      <c r="B30" s="208">
        <v>1</v>
      </c>
      <c r="C30" s="208" t="s">
        <v>274</v>
      </c>
      <c r="D30" s="262">
        <v>0</v>
      </c>
      <c r="E30" s="262">
        <v>0</v>
      </c>
      <c r="F30" s="262">
        <v>0</v>
      </c>
      <c r="G30" s="262">
        <v>0.33329999999999999</v>
      </c>
      <c r="H30" s="262">
        <v>1</v>
      </c>
      <c r="I30" s="262" t="s">
        <v>275</v>
      </c>
    </row>
    <row r="31" spans="1:9" x14ac:dyDescent="0.3">
      <c r="A31" s="263" t="s">
        <v>271</v>
      </c>
      <c r="B31" s="208">
        <v>1</v>
      </c>
      <c r="C31" s="208" t="s">
        <v>273</v>
      </c>
      <c r="D31" s="262">
        <v>1.18E-2</v>
      </c>
      <c r="E31" s="262">
        <v>1.1199999999999998E-2</v>
      </c>
      <c r="F31" s="262">
        <v>0.60219999999999996</v>
      </c>
      <c r="G31" s="262">
        <v>0.55549999999999999</v>
      </c>
      <c r="H31" s="262">
        <v>0.59789999999999999</v>
      </c>
      <c r="I31" s="262">
        <v>0.51959999999999995</v>
      </c>
    </row>
    <row r="32" spans="1:9" x14ac:dyDescent="0.3">
      <c r="A32" s="263" t="s">
        <v>271</v>
      </c>
      <c r="B32" s="208">
        <v>1</v>
      </c>
      <c r="C32" s="208" t="s">
        <v>274</v>
      </c>
      <c r="D32" s="262" t="s">
        <v>275</v>
      </c>
      <c r="E32" s="262" t="s">
        <v>275</v>
      </c>
      <c r="F32" s="262">
        <v>0</v>
      </c>
      <c r="G32" s="262">
        <v>1</v>
      </c>
      <c r="H32" s="262">
        <v>0.5</v>
      </c>
      <c r="I32" s="262">
        <v>0.66659999999999997</v>
      </c>
    </row>
    <row r="33" spans="1:9" x14ac:dyDescent="0.3">
      <c r="A33" s="449" t="s">
        <v>222</v>
      </c>
      <c r="B33" s="612"/>
      <c r="C33" s="613"/>
      <c r="D33" s="613"/>
      <c r="E33" s="613"/>
      <c r="F33" s="613"/>
      <c r="G33" s="613"/>
      <c r="H33" s="613"/>
      <c r="I33" s="614"/>
    </row>
    <row r="34" spans="1:9" x14ac:dyDescent="0.3">
      <c r="A34" s="263" t="s">
        <v>258</v>
      </c>
      <c r="B34" s="208">
        <v>2</v>
      </c>
      <c r="C34" s="208" t="s">
        <v>273</v>
      </c>
      <c r="D34" s="262" t="s">
        <v>275</v>
      </c>
      <c r="E34" s="262" t="s">
        <v>275</v>
      </c>
      <c r="F34" s="262">
        <v>1</v>
      </c>
      <c r="G34" s="262" t="s">
        <v>275</v>
      </c>
      <c r="H34" s="262">
        <v>1</v>
      </c>
      <c r="I34" s="262">
        <v>1</v>
      </c>
    </row>
    <row r="35" spans="1:9" x14ac:dyDescent="0.3">
      <c r="A35" s="263" t="s">
        <v>258</v>
      </c>
      <c r="B35" s="208">
        <v>2</v>
      </c>
      <c r="C35" s="208" t="s">
        <v>274</v>
      </c>
      <c r="D35" s="262" t="s">
        <v>275</v>
      </c>
      <c r="E35" s="262" t="s">
        <v>275</v>
      </c>
      <c r="F35" s="262" t="s">
        <v>275</v>
      </c>
      <c r="G35" s="262" t="s">
        <v>275</v>
      </c>
      <c r="H35" s="262" t="s">
        <v>275</v>
      </c>
      <c r="I35" s="262" t="s">
        <v>275</v>
      </c>
    </row>
    <row r="36" spans="1:9" x14ac:dyDescent="0.3">
      <c r="A36" s="263" t="s">
        <v>259</v>
      </c>
      <c r="B36" s="208">
        <v>2</v>
      </c>
      <c r="C36" s="208" t="s">
        <v>273</v>
      </c>
      <c r="D36" s="262">
        <v>0</v>
      </c>
      <c r="E36" s="262">
        <v>0.6</v>
      </c>
      <c r="F36" s="262">
        <v>0.86</v>
      </c>
      <c r="G36" s="262">
        <v>0.89</v>
      </c>
      <c r="H36" s="262">
        <v>0.91</v>
      </c>
      <c r="I36" s="262">
        <v>0.88</v>
      </c>
    </row>
    <row r="37" spans="1:9" x14ac:dyDescent="0.3">
      <c r="A37" s="263" t="s">
        <v>259</v>
      </c>
      <c r="B37" s="208">
        <v>2</v>
      </c>
      <c r="C37" s="208" t="s">
        <v>274</v>
      </c>
      <c r="D37" s="262" t="s">
        <v>275</v>
      </c>
      <c r="E37" s="262">
        <v>0.33</v>
      </c>
      <c r="F37" s="262">
        <v>1</v>
      </c>
      <c r="G37" s="262">
        <v>0.67</v>
      </c>
      <c r="H37" s="262">
        <v>0.86</v>
      </c>
      <c r="I37" s="262" t="s">
        <v>275</v>
      </c>
    </row>
    <row r="38" spans="1:9" x14ac:dyDescent="0.3">
      <c r="A38" s="263" t="s">
        <v>260</v>
      </c>
      <c r="B38" s="208">
        <v>2</v>
      </c>
      <c r="C38" s="208" t="s">
        <v>273</v>
      </c>
      <c r="D38" s="262">
        <v>0</v>
      </c>
      <c r="E38" s="262">
        <v>0.55000000000000004</v>
      </c>
      <c r="F38" s="262">
        <v>0.83</v>
      </c>
      <c r="G38" s="262">
        <v>0.81</v>
      </c>
      <c r="H38" s="262">
        <v>0.78</v>
      </c>
      <c r="I38" s="262">
        <v>0.92</v>
      </c>
    </row>
    <row r="39" spans="1:9" x14ac:dyDescent="0.3">
      <c r="A39" s="263" t="s">
        <v>260</v>
      </c>
      <c r="B39" s="208">
        <v>2</v>
      </c>
      <c r="C39" s="208" t="s">
        <v>274</v>
      </c>
      <c r="D39" s="262" t="s">
        <v>275</v>
      </c>
      <c r="E39" s="262">
        <v>0</v>
      </c>
      <c r="F39" s="262">
        <v>1</v>
      </c>
      <c r="G39" s="262" t="s">
        <v>275</v>
      </c>
      <c r="H39" s="262" t="s">
        <v>275</v>
      </c>
      <c r="I39" s="262" t="s">
        <v>275</v>
      </c>
    </row>
    <row r="40" spans="1:9" x14ac:dyDescent="0.3">
      <c r="A40" s="263" t="s">
        <v>261</v>
      </c>
      <c r="B40" s="208">
        <v>2</v>
      </c>
      <c r="C40" s="208" t="s">
        <v>273</v>
      </c>
      <c r="D40" s="262" t="s">
        <v>275</v>
      </c>
      <c r="E40" s="262" t="s">
        <v>275</v>
      </c>
      <c r="F40" s="262" t="s">
        <v>275</v>
      </c>
      <c r="G40" s="262" t="s">
        <v>275</v>
      </c>
      <c r="H40" s="262" t="s">
        <v>275</v>
      </c>
      <c r="I40" s="262" t="s">
        <v>275</v>
      </c>
    </row>
    <row r="41" spans="1:9" x14ac:dyDescent="0.3">
      <c r="A41" s="263" t="s">
        <v>261</v>
      </c>
      <c r="B41" s="208">
        <v>2</v>
      </c>
      <c r="C41" s="208" t="s">
        <v>274</v>
      </c>
      <c r="D41" s="262" t="s">
        <v>275</v>
      </c>
      <c r="E41" s="262" t="s">
        <v>275</v>
      </c>
      <c r="F41" s="262" t="s">
        <v>275</v>
      </c>
      <c r="G41" s="262" t="s">
        <v>275</v>
      </c>
      <c r="H41" s="262" t="s">
        <v>275</v>
      </c>
      <c r="I41" s="262" t="s">
        <v>275</v>
      </c>
    </row>
    <row r="42" spans="1:9" x14ac:dyDescent="0.3">
      <c r="A42" s="263" t="s">
        <v>262</v>
      </c>
      <c r="B42" s="208">
        <v>2</v>
      </c>
      <c r="C42" s="208" t="s">
        <v>273</v>
      </c>
      <c r="D42" s="262">
        <v>0</v>
      </c>
      <c r="E42" s="262">
        <v>1</v>
      </c>
      <c r="F42" s="262" t="s">
        <v>275</v>
      </c>
      <c r="G42" s="262" t="s">
        <v>275</v>
      </c>
      <c r="H42" s="262">
        <v>0.19</v>
      </c>
      <c r="I42" s="262">
        <v>1</v>
      </c>
    </row>
    <row r="43" spans="1:9" x14ac:dyDescent="0.3">
      <c r="A43" s="263" t="s">
        <v>262</v>
      </c>
      <c r="B43" s="208">
        <v>2</v>
      </c>
      <c r="C43" s="208" t="s">
        <v>274</v>
      </c>
      <c r="D43" s="262">
        <v>0</v>
      </c>
      <c r="E43" s="262" t="s">
        <v>275</v>
      </c>
      <c r="F43" s="262" t="s">
        <v>275</v>
      </c>
      <c r="G43" s="262" t="s">
        <v>275</v>
      </c>
      <c r="H43" s="262" t="s">
        <v>275</v>
      </c>
      <c r="I43" s="262" t="s">
        <v>275</v>
      </c>
    </row>
    <row r="44" spans="1:9" x14ac:dyDescent="0.3">
      <c r="A44" s="263" t="s">
        <v>263</v>
      </c>
      <c r="B44" s="208">
        <v>2</v>
      </c>
      <c r="C44" s="208" t="s">
        <v>273</v>
      </c>
      <c r="D44" s="262">
        <v>5.6000000000000008E-2</v>
      </c>
      <c r="E44" s="262">
        <v>0.82</v>
      </c>
      <c r="F44" s="262">
        <v>0.86099999999999999</v>
      </c>
      <c r="G44" s="262">
        <v>0.83899999999999997</v>
      </c>
      <c r="H44" s="262">
        <v>0.88900000000000001</v>
      </c>
      <c r="I44" s="262">
        <v>0.90300000000000002</v>
      </c>
    </row>
    <row r="45" spans="1:9" x14ac:dyDescent="0.3">
      <c r="A45" s="263" t="s">
        <v>263</v>
      </c>
      <c r="B45" s="208">
        <v>2</v>
      </c>
      <c r="C45" s="208" t="s">
        <v>274</v>
      </c>
      <c r="D45" s="262">
        <v>0.14299999999999999</v>
      </c>
      <c r="E45" s="262">
        <v>3.1E-2</v>
      </c>
      <c r="F45" s="262">
        <v>0.47199999999999998</v>
      </c>
      <c r="G45" s="262">
        <v>0.65799999999999992</v>
      </c>
      <c r="H45" s="262">
        <v>0.71499999999999997</v>
      </c>
      <c r="I45" s="262">
        <v>0.80600000000000005</v>
      </c>
    </row>
    <row r="46" spans="1:9" x14ac:dyDescent="0.3">
      <c r="A46" s="263" t="s">
        <v>264</v>
      </c>
      <c r="B46" s="208">
        <v>2</v>
      </c>
      <c r="C46" s="208" t="s">
        <v>273</v>
      </c>
      <c r="D46" s="262">
        <v>0</v>
      </c>
      <c r="E46" s="262">
        <v>0.79</v>
      </c>
      <c r="F46" s="262">
        <v>0.82</v>
      </c>
      <c r="G46" s="262">
        <v>0.95</v>
      </c>
      <c r="H46" s="262">
        <v>0.95</v>
      </c>
      <c r="I46" s="262">
        <v>0.92</v>
      </c>
    </row>
    <row r="47" spans="1:9" x14ac:dyDescent="0.3">
      <c r="A47" s="263" t="s">
        <v>264</v>
      </c>
      <c r="B47" s="208">
        <v>2</v>
      </c>
      <c r="C47" s="208" t="s">
        <v>274</v>
      </c>
      <c r="D47" s="262" t="s">
        <v>275</v>
      </c>
      <c r="E47" s="262" t="s">
        <v>275</v>
      </c>
      <c r="F47" s="262" t="s">
        <v>275</v>
      </c>
      <c r="G47" s="262" t="s">
        <v>275</v>
      </c>
      <c r="H47" s="262" t="s">
        <v>275</v>
      </c>
      <c r="I47" s="262" t="s">
        <v>275</v>
      </c>
    </row>
    <row r="48" spans="1:9" x14ac:dyDescent="0.3">
      <c r="A48" s="263" t="s">
        <v>265</v>
      </c>
      <c r="B48" s="208">
        <v>2</v>
      </c>
      <c r="C48" s="208" t="s">
        <v>273</v>
      </c>
      <c r="D48" s="262">
        <v>0</v>
      </c>
      <c r="E48" s="262">
        <v>0.86</v>
      </c>
      <c r="F48" s="262">
        <v>0.78805000000000003</v>
      </c>
      <c r="G48" s="262">
        <v>0.90370000000000006</v>
      </c>
      <c r="H48" s="262">
        <v>0.91069999999999995</v>
      </c>
      <c r="I48" s="262">
        <v>0.90380000000000005</v>
      </c>
    </row>
    <row r="49" spans="1:9" x14ac:dyDescent="0.3">
      <c r="A49" s="263" t="s">
        <v>265</v>
      </c>
      <c r="B49" s="208">
        <v>2</v>
      </c>
      <c r="C49" s="208" t="s">
        <v>274</v>
      </c>
      <c r="D49" s="262">
        <v>0.5</v>
      </c>
      <c r="E49" s="262">
        <v>0.25</v>
      </c>
      <c r="F49" s="262">
        <v>0.57140000000000002</v>
      </c>
      <c r="G49" s="262">
        <v>0.69215000000000004</v>
      </c>
      <c r="H49" s="262">
        <v>0.64290000000000003</v>
      </c>
      <c r="I49" s="262">
        <v>0.67349999999999999</v>
      </c>
    </row>
    <row r="50" spans="1:9" ht="23.25" customHeight="1" x14ac:dyDescent="0.3">
      <c r="A50" s="263" t="s">
        <v>266</v>
      </c>
      <c r="B50" s="208">
        <v>2</v>
      </c>
      <c r="C50" s="208" t="s">
        <v>273</v>
      </c>
      <c r="D50" s="262">
        <v>0</v>
      </c>
      <c r="E50" s="262">
        <v>1</v>
      </c>
      <c r="F50" s="262">
        <v>0.78</v>
      </c>
      <c r="G50" s="262">
        <v>0.93</v>
      </c>
      <c r="H50" s="262" t="s">
        <v>275</v>
      </c>
      <c r="I50" s="262" t="s">
        <v>275</v>
      </c>
    </row>
    <row r="51" spans="1:9" ht="23.25" customHeight="1" x14ac:dyDescent="0.3">
      <c r="A51" s="263" t="s">
        <v>266</v>
      </c>
      <c r="B51" s="208">
        <v>2</v>
      </c>
      <c r="C51" s="208" t="s">
        <v>274</v>
      </c>
      <c r="D51" s="262" t="s">
        <v>275</v>
      </c>
      <c r="E51" s="262" t="s">
        <v>275</v>
      </c>
      <c r="F51" s="262" t="s">
        <v>275</v>
      </c>
      <c r="G51" s="262" t="s">
        <v>275</v>
      </c>
      <c r="H51" s="262" t="s">
        <v>275</v>
      </c>
      <c r="I51" s="262" t="s">
        <v>275</v>
      </c>
    </row>
    <row r="52" spans="1:9" x14ac:dyDescent="0.3">
      <c r="A52" s="263" t="s">
        <v>267</v>
      </c>
      <c r="B52" s="208">
        <v>2</v>
      </c>
      <c r="C52" s="208" t="s">
        <v>273</v>
      </c>
      <c r="D52" s="262">
        <v>0</v>
      </c>
      <c r="E52" s="262">
        <v>0.28999999999999998</v>
      </c>
      <c r="F52" s="262">
        <v>0.8</v>
      </c>
      <c r="G52" s="262">
        <v>1</v>
      </c>
      <c r="H52" s="262">
        <v>0.71</v>
      </c>
      <c r="I52" s="262">
        <v>1</v>
      </c>
    </row>
    <row r="53" spans="1:9" x14ac:dyDescent="0.3">
      <c r="A53" s="263" t="s">
        <v>267</v>
      </c>
      <c r="B53" s="208">
        <v>2</v>
      </c>
      <c r="C53" s="208" t="s">
        <v>274</v>
      </c>
      <c r="D53" s="262">
        <v>0</v>
      </c>
      <c r="E53" s="262">
        <v>0</v>
      </c>
      <c r="F53" s="262">
        <v>1</v>
      </c>
      <c r="G53" s="262">
        <v>0</v>
      </c>
      <c r="H53" s="262">
        <v>1</v>
      </c>
      <c r="I53" s="262">
        <v>1</v>
      </c>
    </row>
    <row r="54" spans="1:9" ht="25.5" customHeight="1" x14ac:dyDescent="0.3">
      <c r="A54" s="263" t="s">
        <v>268</v>
      </c>
      <c r="B54" s="208">
        <v>2</v>
      </c>
      <c r="C54" s="208" t="s">
        <v>273</v>
      </c>
      <c r="D54" s="262">
        <v>0.02</v>
      </c>
      <c r="E54" s="262">
        <v>0.85</v>
      </c>
      <c r="F54" s="262">
        <v>0.87</v>
      </c>
      <c r="G54" s="262">
        <v>0.91</v>
      </c>
      <c r="H54" s="262">
        <v>0.9</v>
      </c>
      <c r="I54" s="262">
        <v>0.81</v>
      </c>
    </row>
    <row r="55" spans="1:9" ht="24" customHeight="1" x14ac:dyDescent="0.3">
      <c r="A55" s="263" t="s">
        <v>268</v>
      </c>
      <c r="B55" s="208">
        <v>2</v>
      </c>
      <c r="C55" s="208" t="s">
        <v>274</v>
      </c>
      <c r="D55" s="262">
        <v>0.02</v>
      </c>
      <c r="E55" s="262">
        <v>0.48</v>
      </c>
      <c r="F55" s="262">
        <v>0.78</v>
      </c>
      <c r="G55" s="262">
        <v>0.86</v>
      </c>
      <c r="H55" s="262">
        <v>0.81</v>
      </c>
      <c r="I55" s="262">
        <v>0.76</v>
      </c>
    </row>
    <row r="56" spans="1:9" x14ac:dyDescent="0.3">
      <c r="A56" s="263" t="s">
        <v>269</v>
      </c>
      <c r="B56" s="208">
        <v>2</v>
      </c>
      <c r="C56" s="208" t="s">
        <v>273</v>
      </c>
      <c r="D56" s="262">
        <v>0</v>
      </c>
      <c r="E56" s="262">
        <v>0.75</v>
      </c>
      <c r="F56" s="262">
        <v>0.95</v>
      </c>
      <c r="G56" s="262">
        <v>0.75</v>
      </c>
      <c r="H56" s="262">
        <v>0.95</v>
      </c>
      <c r="I56" s="262">
        <v>0.89</v>
      </c>
    </row>
    <row r="57" spans="1:9" x14ac:dyDescent="0.3">
      <c r="A57" s="263" t="s">
        <v>269</v>
      </c>
      <c r="B57" s="208">
        <v>2</v>
      </c>
      <c r="C57" s="208" t="s">
        <v>274</v>
      </c>
      <c r="D57" s="262" t="s">
        <v>275</v>
      </c>
      <c r="E57" s="262" t="s">
        <v>275</v>
      </c>
      <c r="F57" s="262" t="s">
        <v>275</v>
      </c>
      <c r="G57" s="262" t="s">
        <v>275</v>
      </c>
      <c r="H57" s="262" t="s">
        <v>275</v>
      </c>
      <c r="I57" s="262" t="s">
        <v>275</v>
      </c>
    </row>
    <row r="58" spans="1:9" x14ac:dyDescent="0.3">
      <c r="A58" s="263" t="s">
        <v>270</v>
      </c>
      <c r="B58" s="208">
        <v>2</v>
      </c>
      <c r="C58" s="208" t="s">
        <v>273</v>
      </c>
      <c r="D58" s="262">
        <v>0</v>
      </c>
      <c r="E58" s="262">
        <v>0.95829999999999993</v>
      </c>
      <c r="F58" s="262">
        <v>0.92589999999999995</v>
      </c>
      <c r="G58" s="262">
        <v>0.86050000000000015</v>
      </c>
      <c r="H58" s="262">
        <v>0.97560000000000002</v>
      </c>
      <c r="I58" s="262">
        <v>0.91490000000000005</v>
      </c>
    </row>
    <row r="59" spans="1:9" x14ac:dyDescent="0.3">
      <c r="A59" s="263" t="s">
        <v>270</v>
      </c>
      <c r="B59" s="208">
        <v>2</v>
      </c>
      <c r="C59" s="208" t="s">
        <v>274</v>
      </c>
      <c r="D59" s="262">
        <v>0</v>
      </c>
      <c r="E59" s="262">
        <v>0</v>
      </c>
      <c r="F59" s="262">
        <v>0.77769999999999995</v>
      </c>
      <c r="G59" s="262">
        <v>1</v>
      </c>
      <c r="H59" s="262">
        <v>0</v>
      </c>
      <c r="I59" s="262">
        <v>0.69230000000000003</v>
      </c>
    </row>
    <row r="60" spans="1:9" x14ac:dyDescent="0.3">
      <c r="A60" s="263" t="s">
        <v>271</v>
      </c>
      <c r="B60" s="208">
        <v>2</v>
      </c>
      <c r="C60" s="208" t="s">
        <v>273</v>
      </c>
      <c r="D60" s="262">
        <v>0</v>
      </c>
      <c r="E60" s="262">
        <v>8.0000000000000002E-3</v>
      </c>
      <c r="F60" s="262">
        <v>1</v>
      </c>
      <c r="G60" s="262">
        <v>1</v>
      </c>
      <c r="H60" s="262">
        <v>1</v>
      </c>
      <c r="I60" s="262" t="s">
        <v>275</v>
      </c>
    </row>
    <row r="61" spans="1:9" x14ac:dyDescent="0.3">
      <c r="A61" s="263" t="s">
        <v>271</v>
      </c>
      <c r="B61" s="208">
        <v>2</v>
      </c>
      <c r="C61" s="208" t="s">
        <v>274</v>
      </c>
      <c r="D61" s="262">
        <v>0</v>
      </c>
      <c r="E61" s="262">
        <v>0</v>
      </c>
      <c r="F61" s="262">
        <v>0.57140000000000002</v>
      </c>
      <c r="G61" s="262">
        <v>0.45450000000000002</v>
      </c>
      <c r="H61" s="262">
        <v>0.57499999999999996</v>
      </c>
      <c r="I61" s="262">
        <v>0.7097</v>
      </c>
    </row>
    <row r="62" spans="1:9" x14ac:dyDescent="0.3">
      <c r="A62" s="449" t="s">
        <v>224</v>
      </c>
      <c r="B62" s="612"/>
      <c r="C62" s="613"/>
      <c r="D62" s="613"/>
      <c r="E62" s="613"/>
      <c r="F62" s="613"/>
      <c r="G62" s="613"/>
      <c r="H62" s="613"/>
      <c r="I62" s="614"/>
    </row>
    <row r="63" spans="1:9" x14ac:dyDescent="0.3">
      <c r="A63" s="263" t="s">
        <v>258</v>
      </c>
      <c r="B63" s="208">
        <v>3</v>
      </c>
      <c r="C63" s="208" t="s">
        <v>273</v>
      </c>
      <c r="D63" s="262" t="s">
        <v>275</v>
      </c>
      <c r="E63" s="262" t="s">
        <v>275</v>
      </c>
      <c r="F63" s="262" t="s">
        <v>275</v>
      </c>
      <c r="G63" s="262" t="s">
        <v>275</v>
      </c>
      <c r="H63" s="262" t="s">
        <v>275</v>
      </c>
      <c r="I63" s="262" t="s">
        <v>275</v>
      </c>
    </row>
    <row r="64" spans="1:9" x14ac:dyDescent="0.3">
      <c r="A64" s="263" t="s">
        <v>258</v>
      </c>
      <c r="B64" s="208">
        <v>3</v>
      </c>
      <c r="C64" s="208" t="s">
        <v>274</v>
      </c>
      <c r="D64" s="262" t="s">
        <v>275</v>
      </c>
      <c r="E64" s="262" t="s">
        <v>275</v>
      </c>
      <c r="F64" s="262" t="s">
        <v>275</v>
      </c>
      <c r="G64" s="262" t="s">
        <v>275</v>
      </c>
      <c r="H64" s="262" t="s">
        <v>275</v>
      </c>
      <c r="I64" s="262" t="s">
        <v>275</v>
      </c>
    </row>
    <row r="65" spans="1:9" x14ac:dyDescent="0.3">
      <c r="A65" s="263" t="s">
        <v>259</v>
      </c>
      <c r="B65" s="208">
        <v>3</v>
      </c>
      <c r="C65" s="208" t="s">
        <v>273</v>
      </c>
      <c r="D65" s="262">
        <v>0</v>
      </c>
      <c r="E65" s="262">
        <v>0</v>
      </c>
      <c r="F65" s="262" t="s">
        <v>275</v>
      </c>
      <c r="G65" s="262">
        <v>0.67</v>
      </c>
      <c r="H65" s="262">
        <v>0.25</v>
      </c>
      <c r="I65" s="262">
        <v>0.75</v>
      </c>
    </row>
    <row r="66" spans="1:9" x14ac:dyDescent="0.3">
      <c r="A66" s="263" t="s">
        <v>259</v>
      </c>
      <c r="B66" s="208">
        <v>3</v>
      </c>
      <c r="C66" s="208" t="s">
        <v>274</v>
      </c>
      <c r="D66" s="262">
        <v>0</v>
      </c>
      <c r="E66" s="262">
        <v>0</v>
      </c>
      <c r="F66" s="262">
        <v>0</v>
      </c>
      <c r="G66" s="262">
        <v>0.5</v>
      </c>
      <c r="H66" s="262">
        <v>0</v>
      </c>
      <c r="I66" s="262" t="s">
        <v>275</v>
      </c>
    </row>
    <row r="67" spans="1:9" x14ac:dyDescent="0.3">
      <c r="A67" s="263" t="s">
        <v>260</v>
      </c>
      <c r="B67" s="208">
        <v>3</v>
      </c>
      <c r="C67" s="208" t="s">
        <v>273</v>
      </c>
      <c r="D67" s="262">
        <v>0</v>
      </c>
      <c r="E67" s="262">
        <v>0</v>
      </c>
      <c r="F67" s="262">
        <v>1</v>
      </c>
      <c r="G67" s="262">
        <v>0.5</v>
      </c>
      <c r="H67" s="262">
        <v>0.5</v>
      </c>
      <c r="I67" s="262">
        <v>1</v>
      </c>
    </row>
    <row r="68" spans="1:9" x14ac:dyDescent="0.3">
      <c r="A68" s="263" t="s">
        <v>260</v>
      </c>
      <c r="B68" s="208">
        <v>3</v>
      </c>
      <c r="C68" s="208" t="s">
        <v>274</v>
      </c>
      <c r="D68" s="262">
        <v>0</v>
      </c>
      <c r="E68" s="262" t="s">
        <v>275</v>
      </c>
      <c r="F68" s="262">
        <v>0</v>
      </c>
      <c r="G68" s="262">
        <v>0.5</v>
      </c>
      <c r="H68" s="262">
        <v>0</v>
      </c>
      <c r="I68" s="262">
        <v>0</v>
      </c>
    </row>
    <row r="69" spans="1:9" x14ac:dyDescent="0.3">
      <c r="A69" s="263" t="s">
        <v>261</v>
      </c>
      <c r="B69" s="208">
        <v>3</v>
      </c>
      <c r="C69" s="208" t="s">
        <v>273</v>
      </c>
      <c r="D69" s="262" t="s">
        <v>275</v>
      </c>
      <c r="E69" s="262" t="s">
        <v>275</v>
      </c>
      <c r="F69" s="262" t="s">
        <v>275</v>
      </c>
      <c r="G69" s="262" t="s">
        <v>275</v>
      </c>
      <c r="H69" s="262" t="s">
        <v>275</v>
      </c>
      <c r="I69" s="262" t="s">
        <v>275</v>
      </c>
    </row>
    <row r="70" spans="1:9" x14ac:dyDescent="0.3">
      <c r="A70" s="263" t="s">
        <v>261</v>
      </c>
      <c r="B70" s="208">
        <v>3</v>
      </c>
      <c r="C70" s="208" t="s">
        <v>274</v>
      </c>
      <c r="D70" s="262" t="s">
        <v>275</v>
      </c>
      <c r="E70" s="262" t="s">
        <v>275</v>
      </c>
      <c r="F70" s="262" t="s">
        <v>275</v>
      </c>
      <c r="G70" s="262" t="s">
        <v>275</v>
      </c>
      <c r="H70" s="262" t="s">
        <v>275</v>
      </c>
      <c r="I70" s="262" t="s">
        <v>275</v>
      </c>
    </row>
    <row r="71" spans="1:9" x14ac:dyDescent="0.3">
      <c r="A71" s="263" t="s">
        <v>262</v>
      </c>
      <c r="B71" s="208">
        <v>3</v>
      </c>
      <c r="C71" s="208" t="s">
        <v>273</v>
      </c>
      <c r="D71" s="262" t="s">
        <v>275</v>
      </c>
      <c r="E71" s="262" t="s">
        <v>275</v>
      </c>
      <c r="F71" s="262" t="s">
        <v>275</v>
      </c>
      <c r="G71" s="262" t="s">
        <v>275</v>
      </c>
      <c r="H71" s="262" t="s">
        <v>275</v>
      </c>
      <c r="I71" s="262" t="s">
        <v>275</v>
      </c>
    </row>
    <row r="72" spans="1:9" x14ac:dyDescent="0.3">
      <c r="A72" s="263" t="s">
        <v>262</v>
      </c>
      <c r="B72" s="208">
        <v>3</v>
      </c>
      <c r="C72" s="208" t="s">
        <v>274</v>
      </c>
      <c r="D72" s="262" t="s">
        <v>275</v>
      </c>
      <c r="E72" s="262" t="s">
        <v>275</v>
      </c>
      <c r="F72" s="262" t="s">
        <v>275</v>
      </c>
      <c r="G72" s="262" t="s">
        <v>275</v>
      </c>
      <c r="H72" s="262" t="s">
        <v>275</v>
      </c>
      <c r="I72" s="262" t="s">
        <v>275</v>
      </c>
    </row>
    <row r="73" spans="1:9" x14ac:dyDescent="0.3">
      <c r="A73" s="263" t="s">
        <v>263</v>
      </c>
      <c r="B73" s="208">
        <v>3</v>
      </c>
      <c r="C73" s="208" t="s">
        <v>273</v>
      </c>
      <c r="D73" s="262">
        <v>0</v>
      </c>
      <c r="E73" s="262">
        <v>0.2</v>
      </c>
      <c r="F73" s="262">
        <v>0.83299999999999996</v>
      </c>
      <c r="G73" s="262">
        <v>0.6</v>
      </c>
      <c r="H73" s="262">
        <v>0.71399999999999997</v>
      </c>
      <c r="I73" s="262">
        <v>0.6</v>
      </c>
    </row>
    <row r="74" spans="1:9" x14ac:dyDescent="0.3">
      <c r="A74" s="263" t="s">
        <v>263</v>
      </c>
      <c r="B74" s="208">
        <v>3</v>
      </c>
      <c r="C74" s="208" t="s">
        <v>274</v>
      </c>
      <c r="D74" s="262">
        <v>0.125</v>
      </c>
      <c r="E74" s="262">
        <v>0.2</v>
      </c>
      <c r="F74" s="262">
        <v>0.25</v>
      </c>
      <c r="G74" s="262">
        <v>0.63800000000000001</v>
      </c>
      <c r="H74" s="262">
        <v>0.83299999999999996</v>
      </c>
      <c r="I74" s="262">
        <v>0.43799999999999994</v>
      </c>
    </row>
    <row r="75" spans="1:9" x14ac:dyDescent="0.3">
      <c r="A75" s="263" t="s">
        <v>264</v>
      </c>
      <c r="B75" s="208">
        <v>3</v>
      </c>
      <c r="C75" s="208" t="s">
        <v>273</v>
      </c>
      <c r="D75" s="262">
        <v>0</v>
      </c>
      <c r="E75" s="262">
        <v>0.33</v>
      </c>
      <c r="F75" s="262">
        <v>0</v>
      </c>
      <c r="G75" s="262">
        <v>0</v>
      </c>
      <c r="H75" s="262">
        <v>1</v>
      </c>
      <c r="I75" s="262">
        <v>1</v>
      </c>
    </row>
    <row r="76" spans="1:9" x14ac:dyDescent="0.3">
      <c r="A76" s="263" t="s">
        <v>264</v>
      </c>
      <c r="B76" s="208">
        <v>3</v>
      </c>
      <c r="C76" s="208" t="s">
        <v>274</v>
      </c>
      <c r="D76" s="262" t="s">
        <v>275</v>
      </c>
      <c r="E76" s="262">
        <v>0</v>
      </c>
      <c r="F76" s="262" t="s">
        <v>275</v>
      </c>
      <c r="G76" s="262">
        <v>0</v>
      </c>
      <c r="H76" s="262">
        <v>0.67</v>
      </c>
      <c r="I76" s="262">
        <v>0</v>
      </c>
    </row>
    <row r="77" spans="1:9" x14ac:dyDescent="0.3">
      <c r="A77" s="263" t="s">
        <v>265</v>
      </c>
      <c r="B77" s="208">
        <v>3</v>
      </c>
      <c r="C77" s="208" t="s">
        <v>273</v>
      </c>
      <c r="D77" s="262">
        <v>0</v>
      </c>
      <c r="E77" s="262">
        <v>0</v>
      </c>
      <c r="F77" s="262">
        <v>1</v>
      </c>
      <c r="G77" s="262">
        <v>1</v>
      </c>
      <c r="H77" s="262">
        <v>1</v>
      </c>
      <c r="I77" s="262">
        <v>1</v>
      </c>
    </row>
    <row r="78" spans="1:9" x14ac:dyDescent="0.3">
      <c r="A78" s="263" t="s">
        <v>265</v>
      </c>
      <c r="B78" s="208">
        <v>3</v>
      </c>
      <c r="C78" s="208" t="s">
        <v>274</v>
      </c>
      <c r="D78" s="262">
        <v>0</v>
      </c>
      <c r="E78" s="262">
        <v>0</v>
      </c>
      <c r="F78" s="262">
        <v>0</v>
      </c>
      <c r="G78" s="262">
        <v>0.5</v>
      </c>
      <c r="H78" s="262">
        <v>1</v>
      </c>
      <c r="I78" s="262">
        <v>1</v>
      </c>
    </row>
    <row r="79" spans="1:9" ht="22.5" customHeight="1" x14ac:dyDescent="0.3">
      <c r="A79" s="263" t="s">
        <v>266</v>
      </c>
      <c r="B79" s="208">
        <v>3</v>
      </c>
      <c r="C79" s="208" t="s">
        <v>273</v>
      </c>
      <c r="D79" s="262" t="s">
        <v>275</v>
      </c>
      <c r="E79" s="262" t="s">
        <v>275</v>
      </c>
      <c r="F79" s="262" t="s">
        <v>275</v>
      </c>
      <c r="G79" s="262" t="s">
        <v>275</v>
      </c>
      <c r="H79" s="262" t="s">
        <v>275</v>
      </c>
      <c r="I79" s="262" t="s">
        <v>275</v>
      </c>
    </row>
    <row r="80" spans="1:9" ht="25.5" customHeight="1" x14ac:dyDescent="0.3">
      <c r="A80" s="263" t="s">
        <v>266</v>
      </c>
      <c r="B80" s="208">
        <v>3</v>
      </c>
      <c r="C80" s="208" t="s">
        <v>274</v>
      </c>
      <c r="D80" s="262" t="s">
        <v>275</v>
      </c>
      <c r="E80" s="262" t="s">
        <v>275</v>
      </c>
      <c r="F80" s="262" t="s">
        <v>275</v>
      </c>
      <c r="G80" s="262" t="s">
        <v>275</v>
      </c>
      <c r="H80" s="262" t="s">
        <v>275</v>
      </c>
      <c r="I80" s="262" t="s">
        <v>275</v>
      </c>
    </row>
    <row r="81" spans="1:9" x14ac:dyDescent="0.3">
      <c r="A81" s="263" t="s">
        <v>267</v>
      </c>
      <c r="B81" s="208">
        <v>3</v>
      </c>
      <c r="C81" s="208" t="s">
        <v>273</v>
      </c>
      <c r="D81" s="262">
        <v>0</v>
      </c>
      <c r="E81" s="262">
        <v>0.25</v>
      </c>
      <c r="F81" s="262">
        <v>1</v>
      </c>
      <c r="G81" s="262">
        <v>1</v>
      </c>
      <c r="H81" s="262">
        <v>1</v>
      </c>
      <c r="I81" s="262" t="s">
        <v>275</v>
      </c>
    </row>
    <row r="82" spans="1:9" x14ac:dyDescent="0.3">
      <c r="A82" s="263" t="s">
        <v>267</v>
      </c>
      <c r="B82" s="208">
        <v>3</v>
      </c>
      <c r="C82" s="208" t="s">
        <v>274</v>
      </c>
      <c r="D82" s="262">
        <v>0</v>
      </c>
      <c r="E82" s="262">
        <v>0</v>
      </c>
      <c r="F82" s="262" t="s">
        <v>275</v>
      </c>
      <c r="G82" s="262" t="s">
        <v>275</v>
      </c>
      <c r="H82" s="262">
        <v>0</v>
      </c>
      <c r="I82" s="262">
        <v>1</v>
      </c>
    </row>
    <row r="83" spans="1:9" ht="26.25" customHeight="1" x14ac:dyDescent="0.3">
      <c r="A83" s="263" t="s">
        <v>268</v>
      </c>
      <c r="B83" s="208">
        <v>3</v>
      </c>
      <c r="C83" s="208" t="s">
        <v>273</v>
      </c>
      <c r="D83" s="262">
        <v>0</v>
      </c>
      <c r="E83" s="262">
        <v>0</v>
      </c>
      <c r="F83" s="262">
        <v>0.5</v>
      </c>
      <c r="G83" s="262">
        <v>1</v>
      </c>
      <c r="H83" s="262">
        <v>0.8</v>
      </c>
      <c r="I83" s="262">
        <v>0.5</v>
      </c>
    </row>
    <row r="84" spans="1:9" ht="24.75" customHeight="1" x14ac:dyDescent="0.3">
      <c r="A84" s="263" t="s">
        <v>268</v>
      </c>
      <c r="B84" s="208">
        <v>3</v>
      </c>
      <c r="C84" s="208" t="s">
        <v>274</v>
      </c>
      <c r="D84" s="262">
        <v>0</v>
      </c>
      <c r="E84" s="262">
        <v>0</v>
      </c>
      <c r="F84" s="262">
        <v>0</v>
      </c>
      <c r="G84" s="262">
        <v>1</v>
      </c>
      <c r="H84" s="262">
        <v>0</v>
      </c>
      <c r="I84" s="262">
        <v>0.14000000000000001</v>
      </c>
    </row>
    <row r="85" spans="1:9" x14ac:dyDescent="0.3">
      <c r="A85" s="263" t="s">
        <v>269</v>
      </c>
      <c r="B85" s="208">
        <v>3</v>
      </c>
      <c r="C85" s="208" t="s">
        <v>273</v>
      </c>
      <c r="D85" s="262">
        <v>0</v>
      </c>
      <c r="E85" s="262" t="s">
        <v>275</v>
      </c>
      <c r="F85" s="262" t="s">
        <v>275</v>
      </c>
      <c r="G85" s="262">
        <v>0.5</v>
      </c>
      <c r="H85" s="262" t="s">
        <v>275</v>
      </c>
      <c r="I85" s="262" t="s">
        <v>275</v>
      </c>
    </row>
    <row r="86" spans="1:9" x14ac:dyDescent="0.3">
      <c r="A86" s="263" t="s">
        <v>269</v>
      </c>
      <c r="B86" s="208">
        <v>3</v>
      </c>
      <c r="C86" s="208" t="s">
        <v>274</v>
      </c>
      <c r="D86" s="262">
        <v>0</v>
      </c>
      <c r="E86" s="262" t="s">
        <v>275</v>
      </c>
      <c r="F86" s="262" t="s">
        <v>275</v>
      </c>
      <c r="G86" s="262" t="s">
        <v>275</v>
      </c>
      <c r="H86" s="262">
        <v>0</v>
      </c>
      <c r="I86" s="262" t="s">
        <v>275</v>
      </c>
    </row>
    <row r="87" spans="1:9" x14ac:dyDescent="0.3">
      <c r="A87" s="263" t="s">
        <v>270</v>
      </c>
      <c r="B87" s="208">
        <v>3</v>
      </c>
      <c r="C87" s="208" t="s">
        <v>273</v>
      </c>
      <c r="D87" s="262">
        <v>0</v>
      </c>
      <c r="E87" s="262">
        <v>0</v>
      </c>
      <c r="F87" s="262">
        <v>1</v>
      </c>
      <c r="G87" s="262" t="s">
        <v>275</v>
      </c>
      <c r="H87" s="262">
        <v>1</v>
      </c>
      <c r="I87" s="262">
        <v>1</v>
      </c>
    </row>
    <row r="88" spans="1:9" x14ac:dyDescent="0.3">
      <c r="A88" s="263" t="s">
        <v>270</v>
      </c>
      <c r="B88" s="208">
        <v>3</v>
      </c>
      <c r="C88" s="208" t="s">
        <v>274</v>
      </c>
      <c r="D88" s="262" t="s">
        <v>275</v>
      </c>
      <c r="E88" s="262">
        <v>0</v>
      </c>
      <c r="F88" s="262">
        <v>0</v>
      </c>
      <c r="G88" s="262" t="s">
        <v>275</v>
      </c>
      <c r="H88" s="262">
        <v>0</v>
      </c>
      <c r="I88" s="262">
        <v>0.1666</v>
      </c>
    </row>
    <row r="89" spans="1:9" x14ac:dyDescent="0.3">
      <c r="A89" s="263" t="s">
        <v>271</v>
      </c>
      <c r="B89" s="208">
        <v>3</v>
      </c>
      <c r="C89" s="208" t="s">
        <v>273</v>
      </c>
      <c r="D89" s="262">
        <v>0</v>
      </c>
      <c r="E89" s="262">
        <v>0</v>
      </c>
      <c r="F89" s="262">
        <v>1</v>
      </c>
      <c r="G89" s="262">
        <v>1</v>
      </c>
      <c r="H89" s="262">
        <v>1</v>
      </c>
      <c r="I89" s="262">
        <v>1</v>
      </c>
    </row>
    <row r="90" spans="1:9" x14ac:dyDescent="0.3">
      <c r="A90" s="263" t="s">
        <v>271</v>
      </c>
      <c r="B90" s="208">
        <v>3</v>
      </c>
      <c r="C90" s="208" t="s">
        <v>274</v>
      </c>
      <c r="D90" s="262">
        <v>0</v>
      </c>
      <c r="E90" s="262" t="s">
        <v>275</v>
      </c>
      <c r="F90" s="262">
        <v>0</v>
      </c>
      <c r="G90" s="262">
        <v>1</v>
      </c>
      <c r="H90" s="262">
        <v>1</v>
      </c>
      <c r="I90" s="262">
        <v>0</v>
      </c>
    </row>
  </sheetData>
  <mergeCells count="5">
    <mergeCell ref="C2:I2"/>
    <mergeCell ref="A1:I1"/>
    <mergeCell ref="B4:I4"/>
    <mergeCell ref="B33:I33"/>
    <mergeCell ref="B62:I6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6"/>
  <sheetViews>
    <sheetView view="pageBreakPreview" zoomScaleNormal="100" zoomScaleSheetLayoutView="100" workbookViewId="0">
      <selection activeCell="C3" sqref="C3:C4"/>
    </sheetView>
  </sheetViews>
  <sheetFormatPr defaultRowHeight="15.6" x14ac:dyDescent="0.3"/>
  <cols>
    <col min="1" max="1" width="16.3984375" customWidth="1"/>
    <col min="2" max="2" width="12.3984375" customWidth="1"/>
    <col min="3" max="3" width="9.69921875" customWidth="1"/>
    <col min="4" max="4" width="12.59765625" customWidth="1"/>
    <col min="5" max="5" width="9.09765625" customWidth="1"/>
    <col min="6" max="7" width="12.59765625" customWidth="1"/>
    <col min="8" max="8" width="10.19921875" customWidth="1"/>
    <col min="9" max="9" width="12.59765625" customWidth="1"/>
    <col min="10" max="10" width="10.19921875" customWidth="1"/>
    <col min="11" max="11" width="12.59765625" customWidth="1"/>
  </cols>
  <sheetData>
    <row r="1" spans="1:11" s="2" customFormat="1" ht="28.95" customHeight="1" x14ac:dyDescent="0.3">
      <c r="A1" s="617" t="s">
        <v>118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</row>
    <row r="2" spans="1:11" s="2" customFormat="1" ht="16.2" thickBot="1" x14ac:dyDescent="0.35">
      <c r="A2" s="266" t="s">
        <v>119</v>
      </c>
      <c r="B2" s="266"/>
      <c r="C2" s="267"/>
      <c r="D2" s="267"/>
      <c r="E2" s="267"/>
      <c r="F2" s="267"/>
      <c r="G2" s="267"/>
      <c r="H2" s="267"/>
      <c r="I2" s="267"/>
      <c r="J2" s="267"/>
      <c r="K2" s="267"/>
    </row>
    <row r="3" spans="1:11" s="2" customFormat="1" ht="14.4" customHeight="1" x14ac:dyDescent="0.3">
      <c r="A3" s="626" t="s">
        <v>120</v>
      </c>
      <c r="B3" s="548" t="s">
        <v>121</v>
      </c>
      <c r="C3" s="550" t="s">
        <v>58</v>
      </c>
      <c r="D3" s="550" t="s">
        <v>122</v>
      </c>
      <c r="E3" s="550"/>
      <c r="F3" s="625"/>
      <c r="G3" s="548" t="s">
        <v>123</v>
      </c>
      <c r="H3" s="550" t="s">
        <v>58</v>
      </c>
      <c r="I3" s="550" t="s">
        <v>124</v>
      </c>
      <c r="J3" s="550"/>
      <c r="K3" s="625"/>
    </row>
    <row r="4" spans="1:11" s="2" customFormat="1" ht="27" thickBot="1" x14ac:dyDescent="0.35">
      <c r="A4" s="627"/>
      <c r="B4" s="549"/>
      <c r="C4" s="551"/>
      <c r="D4" s="173" t="s">
        <v>125</v>
      </c>
      <c r="E4" s="173" t="s">
        <v>126</v>
      </c>
      <c r="F4" s="264" t="s">
        <v>127</v>
      </c>
      <c r="G4" s="549"/>
      <c r="H4" s="551"/>
      <c r="I4" s="173" t="s">
        <v>125</v>
      </c>
      <c r="J4" s="173" t="s">
        <v>126</v>
      </c>
      <c r="K4" s="264" t="s">
        <v>127</v>
      </c>
    </row>
    <row r="5" spans="1:11" s="2" customFormat="1" x14ac:dyDescent="0.3">
      <c r="A5" s="268" t="s">
        <v>250</v>
      </c>
      <c r="B5" s="269">
        <v>13</v>
      </c>
      <c r="C5" s="270">
        <v>12</v>
      </c>
      <c r="D5" s="270">
        <v>56</v>
      </c>
      <c r="E5" s="271">
        <v>0</v>
      </c>
      <c r="F5" s="271">
        <v>0</v>
      </c>
      <c r="G5" s="271">
        <v>6</v>
      </c>
      <c r="H5" s="271">
        <v>4</v>
      </c>
      <c r="I5" s="271">
        <v>24</v>
      </c>
      <c r="J5" s="271">
        <v>0</v>
      </c>
      <c r="K5" s="271">
        <v>0</v>
      </c>
    </row>
    <row r="6" spans="1:11" s="2" customFormat="1" x14ac:dyDescent="0.3">
      <c r="A6" s="268" t="s">
        <v>253</v>
      </c>
      <c r="B6" s="272">
        <v>18</v>
      </c>
      <c r="C6" s="271">
        <v>15</v>
      </c>
      <c r="D6" s="271">
        <v>120</v>
      </c>
      <c r="E6" s="271">
        <v>0</v>
      </c>
      <c r="F6" s="273">
        <v>0</v>
      </c>
      <c r="G6" s="272">
        <v>13</v>
      </c>
      <c r="H6" s="271">
        <v>8</v>
      </c>
      <c r="I6" s="271">
        <v>42</v>
      </c>
      <c r="J6" s="271">
        <v>4</v>
      </c>
      <c r="K6" s="273">
        <v>2</v>
      </c>
    </row>
    <row r="7" spans="1:11" s="2" customFormat="1" ht="26.4" x14ac:dyDescent="0.3">
      <c r="A7" s="293" t="s">
        <v>914</v>
      </c>
      <c r="B7" s="272">
        <v>6</v>
      </c>
      <c r="C7" s="271">
        <v>3</v>
      </c>
      <c r="D7" s="271">
        <v>24</v>
      </c>
      <c r="E7" s="271">
        <v>0</v>
      </c>
      <c r="F7" s="273">
        <v>0</v>
      </c>
      <c r="G7" s="272">
        <v>5</v>
      </c>
      <c r="H7" s="271">
        <v>4</v>
      </c>
      <c r="I7" s="271">
        <v>0</v>
      </c>
      <c r="J7" s="271">
        <v>0</v>
      </c>
      <c r="K7" s="273">
        <v>1.5</v>
      </c>
    </row>
    <row r="8" spans="1:11" x14ac:dyDescent="0.3">
      <c r="A8" s="274" t="s">
        <v>256</v>
      </c>
      <c r="B8" s="275">
        <v>1</v>
      </c>
      <c r="C8" s="193">
        <v>0</v>
      </c>
      <c r="D8" s="190">
        <v>5</v>
      </c>
      <c r="E8" s="276">
        <v>0</v>
      </c>
      <c r="F8" s="276">
        <v>0</v>
      </c>
      <c r="G8" s="276">
        <v>1</v>
      </c>
      <c r="H8" s="276">
        <v>1</v>
      </c>
      <c r="I8" s="276">
        <v>5</v>
      </c>
      <c r="J8" s="276">
        <v>0</v>
      </c>
      <c r="K8" s="276">
        <v>0</v>
      </c>
    </row>
    <row r="9" spans="1:11" x14ac:dyDescent="0.3">
      <c r="A9" s="274" t="s">
        <v>255</v>
      </c>
      <c r="B9" s="275">
        <v>16</v>
      </c>
      <c r="C9" s="193">
        <v>14</v>
      </c>
      <c r="D9" s="193">
        <v>130</v>
      </c>
      <c r="E9" s="193">
        <v>0</v>
      </c>
      <c r="F9" s="277">
        <v>0</v>
      </c>
      <c r="G9" s="275">
        <v>10</v>
      </c>
      <c r="H9" s="193">
        <v>9</v>
      </c>
      <c r="I9" s="193">
        <v>40</v>
      </c>
      <c r="J9" s="193">
        <v>0</v>
      </c>
      <c r="K9" s="277">
        <v>0</v>
      </c>
    </row>
    <row r="10" spans="1:11" ht="16.2" thickBot="1" x14ac:dyDescent="0.35">
      <c r="A10" s="278" t="s">
        <v>383</v>
      </c>
      <c r="B10" s="279">
        <v>0</v>
      </c>
      <c r="C10" s="276">
        <v>0</v>
      </c>
      <c r="D10" s="276">
        <v>0</v>
      </c>
      <c r="E10" s="276">
        <v>0</v>
      </c>
      <c r="F10" s="280">
        <v>0</v>
      </c>
      <c r="G10" s="279">
        <v>0</v>
      </c>
      <c r="H10" s="276">
        <v>0</v>
      </c>
      <c r="I10" s="276">
        <v>0</v>
      </c>
      <c r="J10" s="276">
        <v>0</v>
      </c>
      <c r="K10" s="280">
        <v>0</v>
      </c>
    </row>
    <row r="11" spans="1:11" ht="16.2" thickBot="1" x14ac:dyDescent="0.35">
      <c r="A11" s="281" t="s">
        <v>56</v>
      </c>
      <c r="B11" s="282">
        <f>SUM(B5:B10)</f>
        <v>54</v>
      </c>
      <c r="C11" s="204">
        <f>SUM(C5:C10)</f>
        <v>44</v>
      </c>
      <c r="D11" s="204">
        <f t="shared" ref="D11:K11" si="0">SUM(D5:D10)</f>
        <v>335</v>
      </c>
      <c r="E11" s="204">
        <f t="shared" si="0"/>
        <v>0</v>
      </c>
      <c r="F11" s="205">
        <f t="shared" si="0"/>
        <v>0</v>
      </c>
      <c r="G11" s="282">
        <f t="shared" si="0"/>
        <v>35</v>
      </c>
      <c r="H11" s="204">
        <f t="shared" si="0"/>
        <v>26</v>
      </c>
      <c r="I11" s="204">
        <f t="shared" si="0"/>
        <v>111</v>
      </c>
      <c r="J11" s="204">
        <f t="shared" si="0"/>
        <v>4</v>
      </c>
      <c r="K11" s="205">
        <f t="shared" si="0"/>
        <v>3.5</v>
      </c>
    </row>
    <row r="12" spans="1:11" x14ac:dyDescent="0.3">
      <c r="A12" s="218"/>
      <c r="B12" s="218"/>
      <c r="C12" s="218"/>
      <c r="D12" s="218"/>
      <c r="E12" s="218"/>
      <c r="F12" s="218"/>
      <c r="G12" s="218"/>
      <c r="H12" s="218"/>
      <c r="I12" s="218"/>
      <c r="J12" s="218"/>
      <c r="K12" s="218"/>
    </row>
    <row r="13" spans="1:11" ht="16.2" thickBot="1" x14ac:dyDescent="0.35">
      <c r="A13" s="266" t="s">
        <v>128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</row>
    <row r="14" spans="1:11" ht="15.75" customHeight="1" x14ac:dyDescent="0.3">
      <c r="A14" s="618" t="s">
        <v>120</v>
      </c>
      <c r="B14" s="615" t="s">
        <v>121</v>
      </c>
      <c r="C14" s="620" t="s">
        <v>58</v>
      </c>
      <c r="D14" s="622" t="s">
        <v>122</v>
      </c>
      <c r="E14" s="623"/>
      <c r="F14" s="624"/>
      <c r="G14" s="615" t="s">
        <v>123</v>
      </c>
      <c r="H14" s="620" t="s">
        <v>58</v>
      </c>
      <c r="I14" s="622" t="s">
        <v>124</v>
      </c>
      <c r="J14" s="623"/>
      <c r="K14" s="624"/>
    </row>
    <row r="15" spans="1:11" ht="27" thickBot="1" x14ac:dyDescent="0.35">
      <c r="A15" s="619"/>
      <c r="B15" s="616"/>
      <c r="C15" s="621"/>
      <c r="D15" s="173" t="s">
        <v>125</v>
      </c>
      <c r="E15" s="173" t="s">
        <v>126</v>
      </c>
      <c r="F15" s="264" t="s">
        <v>127</v>
      </c>
      <c r="G15" s="616"/>
      <c r="H15" s="621"/>
      <c r="I15" s="173" t="s">
        <v>125</v>
      </c>
      <c r="J15" s="173" t="s">
        <v>126</v>
      </c>
      <c r="K15" s="264" t="s">
        <v>127</v>
      </c>
    </row>
    <row r="16" spans="1:11" x14ac:dyDescent="0.3">
      <c r="A16" s="268" t="s">
        <v>250</v>
      </c>
      <c r="B16" s="283">
        <v>8</v>
      </c>
      <c r="C16" s="190">
        <v>5</v>
      </c>
      <c r="D16" s="190">
        <v>48</v>
      </c>
      <c r="E16" s="190">
        <v>0</v>
      </c>
      <c r="F16" s="284">
        <v>0</v>
      </c>
      <c r="G16" s="283">
        <v>7</v>
      </c>
      <c r="H16" s="190">
        <v>5</v>
      </c>
      <c r="I16" s="190">
        <v>35</v>
      </c>
      <c r="J16" s="190">
        <v>0</v>
      </c>
      <c r="K16" s="284">
        <v>0</v>
      </c>
    </row>
    <row r="17" spans="1:11" x14ac:dyDescent="0.3">
      <c r="A17" s="268" t="s">
        <v>253</v>
      </c>
      <c r="B17" s="283">
        <v>15</v>
      </c>
      <c r="C17" s="190">
        <v>10</v>
      </c>
      <c r="D17" s="190">
        <v>80</v>
      </c>
      <c r="E17" s="190">
        <v>0</v>
      </c>
      <c r="F17" s="284">
        <v>0</v>
      </c>
      <c r="G17" s="283">
        <v>13</v>
      </c>
      <c r="H17" s="190">
        <v>9</v>
      </c>
      <c r="I17" s="190">
        <v>203</v>
      </c>
      <c r="J17" s="190">
        <v>45</v>
      </c>
      <c r="K17" s="284">
        <v>7</v>
      </c>
    </row>
    <row r="18" spans="1:11" ht="26.4" x14ac:dyDescent="0.3">
      <c r="A18" s="293" t="s">
        <v>914</v>
      </c>
      <c r="B18" s="283">
        <v>11</v>
      </c>
      <c r="C18" s="190">
        <v>11</v>
      </c>
      <c r="D18" s="190">
        <v>45</v>
      </c>
      <c r="E18" s="190">
        <v>0</v>
      </c>
      <c r="F18" s="284">
        <v>0</v>
      </c>
      <c r="G18" s="283">
        <v>12</v>
      </c>
      <c r="H18" s="190">
        <v>11</v>
      </c>
      <c r="I18" s="190">
        <v>5.58</v>
      </c>
      <c r="J18" s="190">
        <v>0</v>
      </c>
      <c r="K18" s="284">
        <v>0</v>
      </c>
    </row>
    <row r="19" spans="1:11" x14ac:dyDescent="0.3">
      <c r="A19" s="274" t="s">
        <v>256</v>
      </c>
      <c r="B19" s="275">
        <v>2</v>
      </c>
      <c r="C19" s="193">
        <v>0</v>
      </c>
      <c r="D19" s="193">
        <v>12</v>
      </c>
      <c r="E19" s="193">
        <v>0</v>
      </c>
      <c r="F19" s="277">
        <v>0</v>
      </c>
      <c r="G19" s="275">
        <v>13</v>
      </c>
      <c r="H19" s="193">
        <v>6</v>
      </c>
      <c r="I19" s="193">
        <v>43</v>
      </c>
      <c r="J19" s="193">
        <v>0</v>
      </c>
      <c r="K19" s="277">
        <v>0</v>
      </c>
    </row>
    <row r="20" spans="1:11" x14ac:dyDescent="0.3">
      <c r="A20" s="274" t="s">
        <v>255</v>
      </c>
      <c r="B20" s="275">
        <v>7</v>
      </c>
      <c r="C20" s="193">
        <v>3</v>
      </c>
      <c r="D20" s="193">
        <v>40</v>
      </c>
      <c r="E20" s="193">
        <v>0</v>
      </c>
      <c r="F20" s="277">
        <v>0</v>
      </c>
      <c r="G20" s="275">
        <v>0</v>
      </c>
      <c r="H20" s="193">
        <v>0</v>
      </c>
      <c r="I20" s="193">
        <v>0</v>
      </c>
      <c r="J20" s="193">
        <v>0</v>
      </c>
      <c r="K20" s="277">
        <v>0</v>
      </c>
    </row>
    <row r="21" spans="1:11" ht="16.2" thickBot="1" x14ac:dyDescent="0.35">
      <c r="A21" s="278" t="s">
        <v>904</v>
      </c>
      <c r="B21" s="279">
        <v>1</v>
      </c>
      <c r="C21" s="276">
        <v>1</v>
      </c>
      <c r="D21" s="276">
        <v>6</v>
      </c>
      <c r="E21" s="276">
        <v>0</v>
      </c>
      <c r="F21" s="280">
        <v>0</v>
      </c>
      <c r="G21" s="279">
        <v>1</v>
      </c>
      <c r="H21" s="276">
        <v>5</v>
      </c>
      <c r="I21" s="276">
        <v>0</v>
      </c>
      <c r="J21" s="276">
        <v>0</v>
      </c>
      <c r="K21" s="280">
        <v>0</v>
      </c>
    </row>
    <row r="22" spans="1:11" ht="16.2" thickBot="1" x14ac:dyDescent="0.35">
      <c r="A22" s="281" t="s">
        <v>56</v>
      </c>
      <c r="B22" s="282">
        <v>44</v>
      </c>
      <c r="C22" s="204">
        <v>30</v>
      </c>
      <c r="D22" s="204">
        <v>231</v>
      </c>
      <c r="E22" s="204">
        <v>0</v>
      </c>
      <c r="F22" s="205">
        <v>0</v>
      </c>
      <c r="G22" s="282">
        <v>46</v>
      </c>
      <c r="H22" s="204">
        <v>36</v>
      </c>
      <c r="I22" s="204">
        <v>286.58</v>
      </c>
      <c r="J22" s="204">
        <v>45</v>
      </c>
      <c r="K22" s="205">
        <v>7</v>
      </c>
    </row>
    <row r="23" spans="1:11" ht="16.2" thickBot="1" x14ac:dyDescent="0.35">
      <c r="A23" s="225"/>
      <c r="B23" s="225"/>
      <c r="C23" s="225"/>
      <c r="D23" s="225"/>
      <c r="E23" s="225"/>
      <c r="F23" s="225"/>
      <c r="G23" s="225"/>
      <c r="H23" s="225"/>
      <c r="I23" s="225"/>
      <c r="J23" s="225"/>
      <c r="K23" s="225"/>
    </row>
    <row r="24" spans="1:11" x14ac:dyDescent="0.3">
      <c r="A24" s="285" t="s">
        <v>129</v>
      </c>
      <c r="B24" s="286">
        <f>+B11-B22</f>
        <v>10</v>
      </c>
      <c r="C24" s="287">
        <f>+C11-C22</f>
        <v>14</v>
      </c>
      <c r="D24" s="287">
        <f t="shared" ref="D24:K24" si="1">+D11-D22</f>
        <v>104</v>
      </c>
      <c r="E24" s="287">
        <f t="shared" si="1"/>
        <v>0</v>
      </c>
      <c r="F24" s="288">
        <f t="shared" si="1"/>
        <v>0</v>
      </c>
      <c r="G24" s="286">
        <f t="shared" si="1"/>
        <v>-11</v>
      </c>
      <c r="H24" s="287">
        <f t="shared" si="1"/>
        <v>-10</v>
      </c>
      <c r="I24" s="287">
        <f t="shared" si="1"/>
        <v>-175.57999999999998</v>
      </c>
      <c r="J24" s="287">
        <f t="shared" si="1"/>
        <v>-41</v>
      </c>
      <c r="K24" s="288">
        <f t="shared" si="1"/>
        <v>-3.5</v>
      </c>
    </row>
    <row r="25" spans="1:11" ht="16.2" thickBot="1" x14ac:dyDescent="0.35">
      <c r="A25" s="289" t="s">
        <v>130</v>
      </c>
      <c r="B25" s="290">
        <f>+IFERROR(B24/B22,0)*100</f>
        <v>22.727272727272727</v>
      </c>
      <c r="C25" s="291">
        <f>+IFERROR(C24/C22,0)*100</f>
        <v>46.666666666666664</v>
      </c>
      <c r="D25" s="291">
        <f t="shared" ref="D25:K25" si="2">+IFERROR(D24/D22,0)*100</f>
        <v>45.021645021645021</v>
      </c>
      <c r="E25" s="291">
        <f t="shared" si="2"/>
        <v>0</v>
      </c>
      <c r="F25" s="292">
        <f t="shared" si="2"/>
        <v>0</v>
      </c>
      <c r="G25" s="290">
        <f t="shared" si="2"/>
        <v>-23.913043478260871</v>
      </c>
      <c r="H25" s="291">
        <f t="shared" si="2"/>
        <v>-27.777777777777779</v>
      </c>
      <c r="I25" s="291">
        <f t="shared" si="2"/>
        <v>-61.267359899504505</v>
      </c>
      <c r="J25" s="291">
        <f t="shared" si="2"/>
        <v>-91.111111111111114</v>
      </c>
      <c r="K25" s="292">
        <f t="shared" si="2"/>
        <v>-50</v>
      </c>
    </row>
    <row r="26" spans="1:11" x14ac:dyDescent="0.3">
      <c r="J26" s="10"/>
      <c r="K26" s="10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2"/>
  <sheetViews>
    <sheetView view="pageBreakPreview" zoomScaleNormal="100" zoomScaleSheetLayoutView="100" workbookViewId="0">
      <selection activeCell="B20" sqref="B20"/>
    </sheetView>
  </sheetViews>
  <sheetFormatPr defaultRowHeight="15.6" x14ac:dyDescent="0.3"/>
  <cols>
    <col min="1" max="1" width="3.8984375" bestFit="1" customWidth="1"/>
    <col min="2" max="2" width="38.59765625" customWidth="1"/>
    <col min="3" max="3" width="29" customWidth="1"/>
    <col min="4" max="5" width="11.8984375" customWidth="1"/>
    <col min="6" max="6" width="12.09765625" customWidth="1"/>
    <col min="7" max="8" width="10.59765625" customWidth="1"/>
  </cols>
  <sheetData>
    <row r="1" spans="1:10" ht="39" customHeight="1" thickBot="1" x14ac:dyDescent="0.35">
      <c r="A1" s="617" t="s">
        <v>131</v>
      </c>
      <c r="B1" s="617"/>
      <c r="C1" s="617"/>
      <c r="D1" s="617"/>
      <c r="E1" s="617"/>
      <c r="F1" s="617"/>
      <c r="G1" s="2"/>
      <c r="H1" s="2"/>
      <c r="I1" s="8"/>
      <c r="J1" s="8"/>
    </row>
    <row r="2" spans="1:10" ht="40.200000000000003" thickBot="1" x14ac:dyDescent="0.35">
      <c r="A2" s="294" t="s">
        <v>132</v>
      </c>
      <c r="B2" s="174" t="s">
        <v>133</v>
      </c>
      <c r="C2" s="174" t="s">
        <v>134</v>
      </c>
      <c r="D2" s="174" t="s">
        <v>135</v>
      </c>
      <c r="E2" s="174" t="s">
        <v>136</v>
      </c>
      <c r="F2" s="226" t="s">
        <v>137</v>
      </c>
      <c r="G2" s="12"/>
      <c r="H2" s="12"/>
    </row>
    <row r="3" spans="1:10" x14ac:dyDescent="0.3">
      <c r="A3" s="207">
        <v>1</v>
      </c>
      <c r="B3" s="190" t="s">
        <v>365</v>
      </c>
      <c r="C3" s="190" t="s">
        <v>915</v>
      </c>
      <c r="D3" s="295">
        <v>43766</v>
      </c>
      <c r="E3" s="295">
        <v>44109</v>
      </c>
      <c r="F3" s="207" t="s">
        <v>366</v>
      </c>
      <c r="G3" s="9"/>
      <c r="H3" s="9"/>
    </row>
    <row r="4" spans="1:10" x14ac:dyDescent="0.3">
      <c r="A4" s="207">
        <v>2</v>
      </c>
      <c r="B4" s="190" t="s">
        <v>367</v>
      </c>
      <c r="C4" s="190" t="s">
        <v>326</v>
      </c>
      <c r="D4" s="295">
        <v>43777</v>
      </c>
      <c r="E4" s="295">
        <v>44111</v>
      </c>
      <c r="F4" s="207" t="s">
        <v>368</v>
      </c>
      <c r="G4" s="9"/>
      <c r="H4" s="9"/>
    </row>
    <row r="5" spans="1:10" x14ac:dyDescent="0.3">
      <c r="A5" s="207">
        <v>3</v>
      </c>
      <c r="B5" s="190" t="s">
        <v>369</v>
      </c>
      <c r="C5" s="190" t="s">
        <v>916</v>
      </c>
      <c r="D5" s="295">
        <v>43560</v>
      </c>
      <c r="E5" s="295">
        <v>43948</v>
      </c>
      <c r="F5" s="207" t="s">
        <v>368</v>
      </c>
      <c r="G5" s="9"/>
      <c r="H5" s="9"/>
    </row>
    <row r="6" spans="1:10" x14ac:dyDescent="0.3">
      <c r="A6" s="207">
        <v>4</v>
      </c>
      <c r="B6" s="190" t="s">
        <v>370</v>
      </c>
      <c r="C6" s="190" t="s">
        <v>917</v>
      </c>
      <c r="D6" s="295">
        <v>43594</v>
      </c>
      <c r="E6" s="295">
        <v>43948</v>
      </c>
      <c r="F6" s="207" t="s">
        <v>368</v>
      </c>
      <c r="G6" s="9"/>
      <c r="H6" s="9"/>
    </row>
    <row r="7" spans="1:10" x14ac:dyDescent="0.3">
      <c r="A7" s="193"/>
      <c r="B7" s="193"/>
      <c r="C7" s="193"/>
      <c r="D7" s="193"/>
      <c r="E7" s="193"/>
      <c r="F7" s="193"/>
      <c r="G7" s="9"/>
      <c r="H7" s="9"/>
    </row>
    <row r="8" spans="1:10" x14ac:dyDescent="0.3">
      <c r="A8" s="193"/>
      <c r="B8" s="193"/>
      <c r="C8" s="193"/>
      <c r="D8" s="193"/>
      <c r="E8" s="193"/>
      <c r="F8" s="193"/>
      <c r="G8" s="9"/>
      <c r="H8" s="9"/>
    </row>
    <row r="9" spans="1:10" x14ac:dyDescent="0.3">
      <c r="A9" s="193"/>
      <c r="B9" s="193"/>
      <c r="C9" s="193"/>
      <c r="D9" s="193"/>
      <c r="E9" s="193"/>
      <c r="F9" s="193"/>
      <c r="G9" s="9"/>
      <c r="H9" s="9"/>
    </row>
    <row r="10" spans="1:10" ht="12.75" customHeight="1" thickBot="1" x14ac:dyDescent="0.35">
      <c r="A10" s="225"/>
      <c r="B10" s="225"/>
      <c r="C10" s="225"/>
      <c r="D10" s="225"/>
      <c r="E10" s="225"/>
      <c r="F10" s="225"/>
      <c r="G10" s="9"/>
      <c r="H10" s="9"/>
    </row>
    <row r="11" spans="1:10" ht="64.5" customHeight="1" thickBot="1" x14ac:dyDescent="0.35">
      <c r="A11" s="218"/>
      <c r="B11" s="206" t="s">
        <v>138</v>
      </c>
      <c r="C11" s="175"/>
      <c r="D11" s="226" t="s">
        <v>139</v>
      </c>
      <c r="E11" s="225"/>
      <c r="F11" s="225"/>
      <c r="G11" s="9"/>
      <c r="H11" s="9"/>
    </row>
    <row r="12" spans="1:10" x14ac:dyDescent="0.3">
      <c r="A12" s="218"/>
      <c r="B12" s="190" t="s">
        <v>140</v>
      </c>
      <c r="C12" s="296">
        <v>3</v>
      </c>
      <c r="D12" s="190">
        <v>2</v>
      </c>
      <c r="E12" s="225"/>
      <c r="F12" s="225"/>
      <c r="G12" s="4"/>
      <c r="H12" s="4"/>
    </row>
    <row r="13" spans="1:10" x14ac:dyDescent="0.3">
      <c r="A13" s="218"/>
      <c r="B13" s="190" t="s">
        <v>141</v>
      </c>
      <c r="C13" s="297">
        <v>3</v>
      </c>
      <c r="D13" s="193">
        <v>1</v>
      </c>
      <c r="E13" s="225"/>
      <c r="F13" s="225"/>
      <c r="G13" s="4"/>
      <c r="H13" s="4"/>
    </row>
    <row r="14" spans="1:10" x14ac:dyDescent="0.3">
      <c r="A14" s="218"/>
      <c r="B14" s="190" t="s">
        <v>142</v>
      </c>
      <c r="C14" s="297">
        <v>1</v>
      </c>
      <c r="D14" s="193">
        <v>1</v>
      </c>
      <c r="E14" s="225"/>
      <c r="F14" s="225"/>
      <c r="G14" s="4"/>
      <c r="H14" s="4"/>
    </row>
    <row r="15" spans="1:10" x14ac:dyDescent="0.3">
      <c r="A15" s="218"/>
      <c r="B15" s="193" t="s">
        <v>143</v>
      </c>
      <c r="C15" s="297">
        <v>2</v>
      </c>
      <c r="D15" s="193">
        <v>2</v>
      </c>
      <c r="E15" s="225"/>
      <c r="F15" s="225"/>
      <c r="G15" s="4"/>
      <c r="H15" s="4"/>
    </row>
    <row r="16" spans="1:10" x14ac:dyDescent="0.3">
      <c r="A16" s="218"/>
      <c r="B16" s="193" t="s">
        <v>144</v>
      </c>
      <c r="C16" s="297">
        <v>1</v>
      </c>
      <c r="D16" s="193">
        <v>1</v>
      </c>
      <c r="E16" s="225"/>
      <c r="F16" s="225"/>
      <c r="G16" s="4"/>
      <c r="H16" s="4"/>
    </row>
    <row r="17" spans="1:6" x14ac:dyDescent="0.3">
      <c r="A17" s="218"/>
      <c r="B17" s="193" t="s">
        <v>145</v>
      </c>
      <c r="C17" s="297">
        <v>1</v>
      </c>
      <c r="D17" s="193">
        <v>1</v>
      </c>
      <c r="E17" s="225"/>
      <c r="F17" s="225"/>
    </row>
    <row r="18" spans="1:6" x14ac:dyDescent="0.3">
      <c r="A18" s="218"/>
      <c r="B18" s="193" t="s">
        <v>146</v>
      </c>
      <c r="C18" s="297"/>
      <c r="D18" s="193"/>
      <c r="E18" s="225"/>
      <c r="F18" s="225"/>
    </row>
    <row r="19" spans="1:6" ht="9.75" customHeight="1" thickBot="1" x14ac:dyDescent="0.35">
      <c r="A19" s="218"/>
      <c r="B19" s="225"/>
      <c r="C19" s="225"/>
      <c r="D19" s="225"/>
      <c r="E19" s="225"/>
      <c r="F19" s="225"/>
    </row>
    <row r="20" spans="1:6" ht="31.5" customHeight="1" thickBot="1" x14ac:dyDescent="0.35">
      <c r="A20" s="218"/>
      <c r="B20" s="294" t="s">
        <v>147</v>
      </c>
      <c r="C20" s="298" t="s">
        <v>148</v>
      </c>
      <c r="D20" s="218"/>
      <c r="E20" s="225"/>
      <c r="F20" s="225"/>
    </row>
    <row r="21" spans="1:6" ht="32.25" customHeight="1" x14ac:dyDescent="0.3">
      <c r="A21" s="218"/>
      <c r="B21" s="299">
        <v>4</v>
      </c>
      <c r="C21" s="190">
        <v>50</v>
      </c>
      <c r="D21" s="225"/>
      <c r="E21" s="225"/>
      <c r="F21" s="225"/>
    </row>
    <row r="22" spans="1:6" x14ac:dyDescent="0.3">
      <c r="A22" s="168"/>
      <c r="B22" s="168"/>
      <c r="C22" s="168"/>
      <c r="D22" s="168"/>
      <c r="E22" s="168"/>
      <c r="F22" s="168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2"/>
  <sheetViews>
    <sheetView view="pageBreakPreview" topLeftCell="A13" zoomScaleNormal="100" zoomScaleSheetLayoutView="100" workbookViewId="0">
      <selection activeCell="B8" sqref="B8"/>
    </sheetView>
  </sheetViews>
  <sheetFormatPr defaultRowHeight="15.6" x14ac:dyDescent="0.3"/>
  <cols>
    <col min="1" max="1" width="4.09765625" customWidth="1"/>
    <col min="2" max="2" width="38" customWidth="1"/>
    <col min="3" max="3" width="24.3984375" customWidth="1"/>
    <col min="4" max="4" width="16.5" customWidth="1"/>
    <col min="5" max="5" width="15.3984375" customWidth="1"/>
    <col min="6" max="6" width="20.3984375" customWidth="1"/>
    <col min="7" max="7" width="12.59765625" customWidth="1"/>
  </cols>
  <sheetData>
    <row r="1" spans="1:7" ht="32.4" customHeight="1" thickBot="1" x14ac:dyDescent="0.45">
      <c r="A1" s="628" t="s">
        <v>923</v>
      </c>
      <c r="B1" s="628"/>
      <c r="C1" s="628"/>
      <c r="D1" s="628"/>
      <c r="E1" s="628"/>
      <c r="F1" s="628"/>
      <c r="G1" s="16"/>
    </row>
    <row r="2" spans="1:7" ht="27" thickBot="1" x14ac:dyDescent="0.35">
      <c r="A2" s="301" t="s">
        <v>132</v>
      </c>
      <c r="B2" s="176" t="s">
        <v>133</v>
      </c>
      <c r="C2" s="176" t="s">
        <v>134</v>
      </c>
      <c r="D2" s="176" t="s">
        <v>135</v>
      </c>
      <c r="E2" s="176" t="s">
        <v>149</v>
      </c>
      <c r="F2" s="177" t="s">
        <v>137</v>
      </c>
      <c r="G2" s="7"/>
    </row>
    <row r="3" spans="1:7" x14ac:dyDescent="0.3">
      <c r="A3" s="311">
        <v>1</v>
      </c>
      <c r="B3" s="213" t="s">
        <v>371</v>
      </c>
      <c r="C3" s="213" t="s">
        <v>918</v>
      </c>
      <c r="D3" s="303">
        <v>43801</v>
      </c>
      <c r="E3" s="303">
        <v>44098</v>
      </c>
      <c r="F3" s="312" t="s">
        <v>368</v>
      </c>
      <c r="G3" s="9"/>
    </row>
    <row r="4" spans="1:7" x14ac:dyDescent="0.3">
      <c r="A4" s="311">
        <v>2</v>
      </c>
      <c r="B4" s="302" t="s">
        <v>372</v>
      </c>
      <c r="C4" s="302" t="s">
        <v>919</v>
      </c>
      <c r="D4" s="304">
        <v>43949</v>
      </c>
      <c r="E4" s="303">
        <v>44098</v>
      </c>
      <c r="F4" s="311" t="s">
        <v>368</v>
      </c>
      <c r="G4" s="9"/>
    </row>
    <row r="5" spans="1:7" x14ac:dyDescent="0.3">
      <c r="A5" s="311">
        <v>3</v>
      </c>
      <c r="B5" s="302" t="s">
        <v>373</v>
      </c>
      <c r="C5" s="302" t="s">
        <v>920</v>
      </c>
      <c r="D5" s="304">
        <v>43938</v>
      </c>
      <c r="E5" s="303">
        <v>44098</v>
      </c>
      <c r="F5" s="311" t="s">
        <v>368</v>
      </c>
      <c r="G5" s="9"/>
    </row>
    <row r="6" spans="1:7" x14ac:dyDescent="0.3">
      <c r="A6" s="311">
        <v>4</v>
      </c>
      <c r="B6" s="213" t="s">
        <v>374</v>
      </c>
      <c r="C6" s="213" t="s">
        <v>270</v>
      </c>
      <c r="D6" s="303">
        <v>43740</v>
      </c>
      <c r="E6" s="303">
        <v>44155</v>
      </c>
      <c r="F6" s="312" t="s">
        <v>366</v>
      </c>
      <c r="G6" s="9"/>
    </row>
    <row r="7" spans="1:7" x14ac:dyDescent="0.3">
      <c r="A7" s="311">
        <v>5</v>
      </c>
      <c r="B7" s="213" t="s">
        <v>377</v>
      </c>
      <c r="C7" s="213" t="s">
        <v>922</v>
      </c>
      <c r="D7" s="303">
        <v>43811</v>
      </c>
      <c r="E7" s="303">
        <v>44155</v>
      </c>
      <c r="F7" s="312" t="s">
        <v>366</v>
      </c>
      <c r="G7" s="9"/>
    </row>
    <row r="8" spans="1:7" x14ac:dyDescent="0.3">
      <c r="A8" s="311">
        <v>6</v>
      </c>
      <c r="B8" s="302" t="s">
        <v>375</v>
      </c>
      <c r="C8" s="302" t="s">
        <v>921</v>
      </c>
      <c r="D8" s="304">
        <v>43754</v>
      </c>
      <c r="E8" s="304">
        <v>44153</v>
      </c>
      <c r="F8" s="311" t="s">
        <v>366</v>
      </c>
      <c r="G8" s="9"/>
    </row>
    <row r="9" spans="1:7" x14ac:dyDescent="0.3">
      <c r="A9" s="311">
        <v>7</v>
      </c>
      <c r="B9" s="302" t="s">
        <v>376</v>
      </c>
      <c r="C9" s="302" t="s">
        <v>916</v>
      </c>
      <c r="D9" s="304">
        <v>43929</v>
      </c>
      <c r="E9" s="304">
        <v>44153</v>
      </c>
      <c r="F9" s="311" t="s">
        <v>368</v>
      </c>
      <c r="G9" s="9"/>
    </row>
    <row r="10" spans="1:7" ht="16.2" thickBot="1" x14ac:dyDescent="0.35">
      <c r="A10" s="212"/>
      <c r="B10" s="218"/>
      <c r="C10" s="218"/>
      <c r="D10" s="218"/>
      <c r="E10" s="218"/>
      <c r="F10" s="218"/>
      <c r="G10" s="9"/>
    </row>
    <row r="11" spans="1:7" ht="53.25" customHeight="1" thickBot="1" x14ac:dyDescent="0.35">
      <c r="A11" s="305"/>
      <c r="B11" s="300" t="s">
        <v>150</v>
      </c>
      <c r="C11" s="306"/>
      <c r="D11" s="307" t="s">
        <v>139</v>
      </c>
      <c r="E11" s="212"/>
      <c r="F11" s="212"/>
      <c r="G11" s="4"/>
    </row>
    <row r="12" spans="1:7" x14ac:dyDescent="0.3">
      <c r="A12" s="305"/>
      <c r="B12" s="213" t="s">
        <v>140</v>
      </c>
      <c r="C12" s="308">
        <v>4</v>
      </c>
      <c r="D12" s="213">
        <v>3</v>
      </c>
      <c r="E12" s="212"/>
      <c r="F12" s="212"/>
      <c r="G12" s="4"/>
    </row>
    <row r="13" spans="1:7" x14ac:dyDescent="0.3">
      <c r="A13" s="305"/>
      <c r="B13" s="213" t="s">
        <v>141</v>
      </c>
      <c r="C13" s="309">
        <v>2</v>
      </c>
      <c r="D13" s="302">
        <v>0</v>
      </c>
      <c r="E13" s="212"/>
      <c r="F13" s="212"/>
      <c r="G13" s="4"/>
    </row>
    <row r="14" spans="1:7" x14ac:dyDescent="0.3">
      <c r="A14" s="305"/>
      <c r="B14" s="213" t="s">
        <v>142</v>
      </c>
      <c r="C14" s="309">
        <v>7</v>
      </c>
      <c r="D14" s="302">
        <v>3</v>
      </c>
      <c r="E14" s="212"/>
      <c r="F14" s="212"/>
      <c r="G14" s="4"/>
    </row>
    <row r="15" spans="1:7" x14ac:dyDescent="0.3">
      <c r="A15" s="305"/>
      <c r="B15" s="302" t="s">
        <v>143</v>
      </c>
      <c r="C15" s="309"/>
      <c r="D15" s="302"/>
      <c r="E15" s="212"/>
      <c r="F15" s="212"/>
      <c r="G15" s="4"/>
    </row>
    <row r="16" spans="1:7" x14ac:dyDescent="0.3">
      <c r="A16" s="305"/>
      <c r="B16" s="302" t="s">
        <v>144</v>
      </c>
      <c r="C16" s="309"/>
      <c r="D16" s="302"/>
      <c r="E16" s="212"/>
      <c r="F16" s="212"/>
      <c r="G16" s="4"/>
    </row>
    <row r="17" spans="1:6" x14ac:dyDescent="0.3">
      <c r="A17" s="305"/>
      <c r="B17" s="302" t="s">
        <v>145</v>
      </c>
      <c r="C17" s="309"/>
      <c r="D17" s="302"/>
      <c r="E17" s="212"/>
      <c r="F17" s="212"/>
    </row>
    <row r="18" spans="1:6" x14ac:dyDescent="0.3">
      <c r="A18" s="305"/>
      <c r="B18" s="302" t="s">
        <v>146</v>
      </c>
      <c r="C18" s="309"/>
      <c r="D18" s="302"/>
      <c r="E18" s="212"/>
      <c r="F18" s="212"/>
    </row>
    <row r="19" spans="1:6" ht="16.2" thickBot="1" x14ac:dyDescent="0.35">
      <c r="A19" s="305"/>
      <c r="B19" s="212"/>
      <c r="C19" s="212"/>
      <c r="D19" s="212"/>
      <c r="E19" s="212"/>
      <c r="F19" s="212"/>
    </row>
    <row r="20" spans="1:6" ht="31.5" customHeight="1" thickBot="1" x14ac:dyDescent="0.35">
      <c r="A20" s="305"/>
      <c r="B20" s="301" t="s">
        <v>151</v>
      </c>
      <c r="C20" s="310" t="s">
        <v>152</v>
      </c>
      <c r="D20" s="218"/>
      <c r="E20" s="212"/>
      <c r="F20" s="212"/>
    </row>
    <row r="21" spans="1:6" ht="29.25" customHeight="1" x14ac:dyDescent="0.3">
      <c r="A21" s="305"/>
      <c r="B21" s="299">
        <v>7</v>
      </c>
      <c r="C21" s="213">
        <v>45</v>
      </c>
      <c r="D21" s="212"/>
      <c r="E21" s="212"/>
      <c r="F21" s="212"/>
    </row>
    <row r="22" spans="1:6" x14ac:dyDescent="0.3">
      <c r="D22" s="10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view="pageBreakPreview" topLeftCell="A3" zoomScaleNormal="100" zoomScaleSheetLayoutView="100" workbookViewId="0">
      <selection activeCell="A8" sqref="A8:C12"/>
    </sheetView>
  </sheetViews>
  <sheetFormatPr defaultRowHeight="15.6" x14ac:dyDescent="0.3"/>
  <cols>
    <col min="1" max="1" width="22.5" bestFit="1" customWidth="1"/>
    <col min="2" max="8" width="11.59765625" customWidth="1"/>
    <col min="9" max="9" width="16.59765625" customWidth="1"/>
    <col min="10" max="10" width="11.59765625" customWidth="1"/>
  </cols>
  <sheetData>
    <row r="1" spans="1:10" ht="28.95" customHeight="1" thickBot="1" x14ac:dyDescent="0.35">
      <c r="A1" s="630" t="s">
        <v>153</v>
      </c>
      <c r="B1" s="630"/>
      <c r="C1" s="630"/>
      <c r="D1" s="630"/>
      <c r="E1" s="630"/>
      <c r="F1" s="630"/>
      <c r="G1" s="630"/>
      <c r="H1" s="630"/>
      <c r="I1" s="630"/>
      <c r="J1" s="46"/>
    </row>
    <row r="2" spans="1:10" s="2" customFormat="1" ht="141.6" customHeight="1" thickBot="1" x14ac:dyDescent="0.35">
      <c r="A2" s="313" t="s">
        <v>154</v>
      </c>
      <c r="B2" s="174" t="s">
        <v>155</v>
      </c>
      <c r="C2" s="174" t="s">
        <v>156</v>
      </c>
      <c r="D2" s="174" t="s">
        <v>157</v>
      </c>
      <c r="E2" s="174" t="s">
        <v>158</v>
      </c>
      <c r="F2" s="174" t="s">
        <v>159</v>
      </c>
      <c r="G2" s="174" t="s">
        <v>160</v>
      </c>
      <c r="H2" s="174" t="s">
        <v>161</v>
      </c>
      <c r="I2" s="226" t="s">
        <v>162</v>
      </c>
      <c r="J2" s="11"/>
    </row>
    <row r="3" spans="1:10" x14ac:dyDescent="0.3">
      <c r="A3" s="190" t="s">
        <v>163</v>
      </c>
      <c r="B3" s="193">
        <v>12</v>
      </c>
      <c r="C3" s="193">
        <v>1</v>
      </c>
      <c r="D3" s="193">
        <v>0.8</v>
      </c>
      <c r="E3" s="193">
        <v>3.35</v>
      </c>
      <c r="F3" s="193">
        <v>0</v>
      </c>
      <c r="G3" s="193">
        <v>0</v>
      </c>
      <c r="H3" s="193">
        <v>0</v>
      </c>
      <c r="I3" s="193">
        <v>4</v>
      </c>
      <c r="J3" s="4"/>
    </row>
    <row r="4" spans="1:10" x14ac:dyDescent="0.3">
      <c r="A4" s="193" t="s">
        <v>164</v>
      </c>
      <c r="B4" s="193">
        <v>11</v>
      </c>
      <c r="C4" s="193">
        <v>1</v>
      </c>
      <c r="D4" s="193">
        <v>0.2</v>
      </c>
      <c r="E4" s="193">
        <v>3.25</v>
      </c>
      <c r="F4" s="193">
        <v>0</v>
      </c>
      <c r="G4" s="193">
        <v>0</v>
      </c>
      <c r="H4" s="193">
        <v>0</v>
      </c>
      <c r="I4" s="193">
        <v>12</v>
      </c>
      <c r="J4" s="4"/>
    </row>
    <row r="5" spans="1:10" x14ac:dyDescent="0.3">
      <c r="A5" s="193" t="s">
        <v>165</v>
      </c>
      <c r="B5" s="193">
        <v>42</v>
      </c>
      <c r="C5" s="193">
        <v>1.18</v>
      </c>
      <c r="D5" s="193">
        <v>0.53</v>
      </c>
      <c r="E5" s="193">
        <v>3.08</v>
      </c>
      <c r="F5" s="193">
        <v>0</v>
      </c>
      <c r="G5" s="193">
        <v>2</v>
      </c>
      <c r="H5" s="193">
        <v>1</v>
      </c>
      <c r="I5" s="193">
        <v>28</v>
      </c>
      <c r="J5" s="4"/>
    </row>
    <row r="6" spans="1:10" x14ac:dyDescent="0.3">
      <c r="A6" s="256" t="s">
        <v>56</v>
      </c>
      <c r="B6" s="256">
        <f>SUM(B3:B5)</f>
        <v>65</v>
      </c>
      <c r="C6" s="223">
        <f>+IFERROR(($B$3*C3+$B$4*C4+$B$5*C5)/$B$6,0)</f>
        <v>1.1163076923076924</v>
      </c>
      <c r="D6" s="223">
        <f>+IFERROR(($B$3*D3+$B$4*D4+$B$5*D5)/$B$6,0)</f>
        <v>0.52400000000000002</v>
      </c>
      <c r="E6" s="223">
        <f>+IFERROR(($B$3*E3+$B$4*E4+$B$5*E5)/$B$6,0)</f>
        <v>3.1586153846153846</v>
      </c>
      <c r="F6" s="256">
        <f>SUM(F3:F5)</f>
        <v>0</v>
      </c>
      <c r="G6" s="256">
        <f>SUM(G3:G5)</f>
        <v>2</v>
      </c>
      <c r="H6" s="256">
        <f>SUM(H3:H5)</f>
        <v>1</v>
      </c>
      <c r="I6" s="256">
        <f>SUM(I3:I5)</f>
        <v>44</v>
      </c>
      <c r="J6" s="4"/>
    </row>
    <row r="7" spans="1:10" x14ac:dyDescent="0.3">
      <c r="A7" s="315"/>
      <c r="B7" s="315"/>
      <c r="C7" s="315"/>
      <c r="D7" s="315"/>
      <c r="E7" s="315"/>
      <c r="F7" s="315"/>
      <c r="G7" s="315"/>
      <c r="H7" s="315"/>
      <c r="I7" s="315"/>
      <c r="J7" s="4"/>
    </row>
    <row r="8" spans="1:10" s="1" customFormat="1" ht="16.2" thickBot="1" x14ac:dyDescent="0.35">
      <c r="A8" s="629" t="s">
        <v>166</v>
      </c>
      <c r="B8" s="629"/>
      <c r="C8" s="629"/>
      <c r="D8" s="316"/>
      <c r="E8" s="316"/>
      <c r="F8" s="316"/>
      <c r="G8" s="316"/>
      <c r="H8" s="316"/>
      <c r="I8" s="316"/>
      <c r="J8" s="7"/>
    </row>
    <row r="9" spans="1:10" s="1" customFormat="1" ht="27" thickBot="1" x14ac:dyDescent="0.35">
      <c r="A9" s="313" t="s">
        <v>167</v>
      </c>
      <c r="B9" s="174" t="s">
        <v>168</v>
      </c>
      <c r="C9" s="226" t="s">
        <v>169</v>
      </c>
      <c r="D9" s="316"/>
      <c r="E9" s="316"/>
      <c r="F9" s="316"/>
      <c r="G9" s="316"/>
      <c r="H9" s="316"/>
      <c r="I9" s="316"/>
      <c r="J9" s="7"/>
    </row>
    <row r="10" spans="1:10" x14ac:dyDescent="0.3">
      <c r="A10" s="190" t="s">
        <v>170</v>
      </c>
      <c r="B10" s="193">
        <v>5</v>
      </c>
      <c r="C10" s="372">
        <v>1.62</v>
      </c>
      <c r="D10" s="315"/>
      <c r="E10" s="315"/>
      <c r="F10" s="315"/>
      <c r="G10" s="315"/>
      <c r="H10" s="315"/>
      <c r="I10" s="315"/>
      <c r="J10" s="4"/>
    </row>
    <row r="11" spans="1:10" x14ac:dyDescent="0.3">
      <c r="A11" s="193" t="s">
        <v>171</v>
      </c>
      <c r="B11" s="193">
        <v>32</v>
      </c>
      <c r="C11" s="373">
        <v>5.69</v>
      </c>
      <c r="D11" s="315"/>
      <c r="E11" s="315"/>
      <c r="F11" s="315"/>
      <c r="G11" s="315"/>
      <c r="H11" s="315"/>
      <c r="I11" s="315"/>
      <c r="J11" s="4"/>
    </row>
    <row r="12" spans="1:10" ht="13.5" customHeight="1" x14ac:dyDescent="0.3">
      <c r="A12" s="256" t="s">
        <v>56</v>
      </c>
      <c r="B12" s="256">
        <f>+B10+B11</f>
        <v>37</v>
      </c>
      <c r="C12" s="256">
        <f>+C10+C11</f>
        <v>7.3100000000000005</v>
      </c>
      <c r="D12" s="168"/>
      <c r="E12" s="168"/>
      <c r="F12" s="168"/>
      <c r="G12" s="168"/>
      <c r="H12" s="168"/>
      <c r="I12" s="168"/>
    </row>
    <row r="13" spans="1:10" x14ac:dyDescent="0.3">
      <c r="C13" s="10"/>
    </row>
  </sheetData>
  <mergeCells count="2">
    <mergeCell ref="A8:C8"/>
    <mergeCell ref="A1:I1"/>
  </mergeCells>
  <phoneticPr fontId="2" type="noConversion"/>
  <pageMargins left="0.75" right="0.75" top="1" bottom="1" header="0.4921259845" footer="0.4921259845"/>
  <pageSetup paperSize="9" scale="8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6"/>
  <sheetViews>
    <sheetView view="pageBreakPreview" topLeftCell="A10" zoomScaleNormal="100" zoomScaleSheetLayoutView="100" workbookViewId="0">
      <selection activeCell="B4" sqref="B4:B9"/>
    </sheetView>
  </sheetViews>
  <sheetFormatPr defaultRowHeight="15.6" x14ac:dyDescent="0.3"/>
  <cols>
    <col min="1" max="1" width="12.09765625" customWidth="1"/>
    <col min="2" max="2" width="7.8984375" customWidth="1"/>
    <col min="3" max="3" width="10.59765625" customWidth="1"/>
    <col min="4" max="4" width="7.8984375" customWidth="1"/>
    <col min="5" max="5" width="10.3984375" customWidth="1"/>
    <col min="6" max="6" width="8" customWidth="1"/>
    <col min="7" max="7" width="9.59765625" customWidth="1"/>
    <col min="8" max="8" width="7.19921875" customWidth="1"/>
    <col min="9" max="9" width="8.69921875" customWidth="1"/>
    <col min="10" max="10" width="9.59765625" customWidth="1"/>
    <col min="11" max="11" width="9" customWidth="1"/>
    <col min="12" max="12" width="8.09765625" customWidth="1"/>
    <col min="13" max="13" width="9.8984375" customWidth="1"/>
    <col min="14" max="20" width="10.59765625" customWidth="1"/>
  </cols>
  <sheetData>
    <row r="1" spans="1:19" ht="31.5" customHeight="1" x14ac:dyDescent="0.3">
      <c r="A1" s="631" t="s">
        <v>172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3"/>
      <c r="N1" s="13"/>
      <c r="O1" s="13"/>
      <c r="P1" s="13"/>
      <c r="Q1" s="13"/>
      <c r="R1" s="13"/>
      <c r="S1" s="13"/>
    </row>
    <row r="2" spans="1:19" ht="16.2" thickBot="1" x14ac:dyDescent="0.35">
      <c r="A2" s="317" t="s">
        <v>173</v>
      </c>
      <c r="B2" s="315"/>
      <c r="C2" s="318"/>
      <c r="D2" s="318"/>
      <c r="E2" s="315"/>
      <c r="F2" s="315"/>
      <c r="G2" s="315"/>
      <c r="H2" s="634"/>
      <c r="I2" s="634"/>
      <c r="J2" s="634"/>
      <c r="K2" s="634"/>
      <c r="L2" s="634"/>
      <c r="M2" s="635"/>
    </row>
    <row r="3" spans="1:19" s="3" customFormat="1" ht="66.75" customHeight="1" thickBot="1" x14ac:dyDescent="0.35">
      <c r="A3" s="179" t="s">
        <v>120</v>
      </c>
      <c r="B3" s="174" t="s">
        <v>56</v>
      </c>
      <c r="C3" s="174" t="s">
        <v>174</v>
      </c>
      <c r="D3" s="174" t="s">
        <v>175</v>
      </c>
      <c r="E3" s="174" t="s">
        <v>176</v>
      </c>
      <c r="F3" s="174" t="s">
        <v>177</v>
      </c>
      <c r="G3" s="319" t="s">
        <v>178</v>
      </c>
      <c r="H3" s="320" t="s">
        <v>58</v>
      </c>
      <c r="I3" s="321" t="s">
        <v>174</v>
      </c>
      <c r="J3" s="174" t="s">
        <v>175</v>
      </c>
      <c r="K3" s="174" t="s">
        <v>176</v>
      </c>
      <c r="L3" s="174" t="s">
        <v>177</v>
      </c>
      <c r="M3" s="226" t="s">
        <v>178</v>
      </c>
    </row>
    <row r="4" spans="1:19" s="3" customFormat="1" x14ac:dyDescent="0.3">
      <c r="A4" s="322" t="s">
        <v>250</v>
      </c>
      <c r="B4" s="370">
        <f>SUM(C4:G4)</f>
        <v>56.67</v>
      </c>
      <c r="C4" s="350">
        <v>9.69</v>
      </c>
      <c r="D4" s="350">
        <v>14.69</v>
      </c>
      <c r="E4" s="323"/>
      <c r="F4" s="348">
        <v>32.29</v>
      </c>
      <c r="G4" s="355">
        <v>0</v>
      </c>
      <c r="H4" s="325">
        <f t="shared" ref="H4:H9" si="0">SUM(I4:M4)</f>
        <v>24.490000000000002</v>
      </c>
      <c r="I4" s="360">
        <v>3</v>
      </c>
      <c r="J4" s="350">
        <v>6</v>
      </c>
      <c r="K4" s="324"/>
      <c r="L4" s="350">
        <v>15.49</v>
      </c>
      <c r="M4" s="361">
        <v>0</v>
      </c>
    </row>
    <row r="5" spans="1:19" s="3" customFormat="1" x14ac:dyDescent="0.3">
      <c r="A5" s="326" t="s">
        <v>253</v>
      </c>
      <c r="B5" s="370">
        <f>SUM(C5:G5)</f>
        <v>87.031000000000006</v>
      </c>
      <c r="C5" s="351">
        <v>12.93</v>
      </c>
      <c r="D5" s="351">
        <v>26.251000000000001</v>
      </c>
      <c r="E5" s="328"/>
      <c r="F5" s="349">
        <v>45.85</v>
      </c>
      <c r="G5" s="356">
        <v>2</v>
      </c>
      <c r="H5" s="325">
        <f t="shared" si="0"/>
        <v>43.1</v>
      </c>
      <c r="I5" s="362">
        <v>5</v>
      </c>
      <c r="J5" s="351">
        <v>10.25</v>
      </c>
      <c r="K5" s="329"/>
      <c r="L5" s="351">
        <v>27.85</v>
      </c>
      <c r="M5" s="363">
        <v>0</v>
      </c>
    </row>
    <row r="6" spans="1:19" s="3" customFormat="1" x14ac:dyDescent="0.3">
      <c r="A6" s="326" t="s">
        <v>380</v>
      </c>
      <c r="B6" s="370">
        <f t="shared" ref="B6:B9" si="1">SUM(C6:G6)</f>
        <v>52.651000000000003</v>
      </c>
      <c r="C6" s="351">
        <v>9.6</v>
      </c>
      <c r="D6" s="351">
        <v>18</v>
      </c>
      <c r="E6" s="328"/>
      <c r="F6" s="349">
        <v>22.651</v>
      </c>
      <c r="G6" s="356">
        <v>2.4</v>
      </c>
      <c r="H6" s="325">
        <f t="shared" si="0"/>
        <v>37.701000000000001</v>
      </c>
      <c r="I6" s="362">
        <v>3.6</v>
      </c>
      <c r="J6" s="351">
        <v>14</v>
      </c>
      <c r="K6" s="329"/>
      <c r="L6" s="351">
        <v>19.100999999999999</v>
      </c>
      <c r="M6" s="363">
        <v>1</v>
      </c>
    </row>
    <row r="7" spans="1:19" s="3" customFormat="1" x14ac:dyDescent="0.3">
      <c r="A7" s="326" t="s">
        <v>256</v>
      </c>
      <c r="B7" s="370">
        <f t="shared" si="1"/>
        <v>23.049999999999997</v>
      </c>
      <c r="C7" s="351">
        <v>6.4</v>
      </c>
      <c r="D7" s="351">
        <v>4.9000000000000004</v>
      </c>
      <c r="E7" s="328"/>
      <c r="F7" s="349">
        <v>11.28</v>
      </c>
      <c r="G7" s="356">
        <v>0.47</v>
      </c>
      <c r="H7" s="325">
        <f t="shared" si="0"/>
        <v>5.58</v>
      </c>
      <c r="I7" s="362">
        <v>2</v>
      </c>
      <c r="J7" s="351">
        <v>0</v>
      </c>
      <c r="K7" s="329"/>
      <c r="L7" s="351">
        <v>3.58</v>
      </c>
      <c r="M7" s="363">
        <v>0</v>
      </c>
    </row>
    <row r="8" spans="1:19" s="3" customFormat="1" x14ac:dyDescent="0.3">
      <c r="A8" s="326" t="s">
        <v>255</v>
      </c>
      <c r="B8" s="370">
        <f t="shared" si="1"/>
        <v>47.68</v>
      </c>
      <c r="C8" s="351">
        <v>7.7</v>
      </c>
      <c r="D8" s="351">
        <v>17.22</v>
      </c>
      <c r="E8" s="328"/>
      <c r="F8" s="349">
        <v>19.48</v>
      </c>
      <c r="G8" s="356">
        <v>3.28</v>
      </c>
      <c r="H8" s="325">
        <f t="shared" si="0"/>
        <v>21.830000000000002</v>
      </c>
      <c r="I8" s="362">
        <v>3</v>
      </c>
      <c r="J8" s="351">
        <v>8.17</v>
      </c>
      <c r="K8" s="329"/>
      <c r="L8" s="351">
        <v>8.68</v>
      </c>
      <c r="M8" s="363">
        <v>1.98</v>
      </c>
    </row>
    <row r="9" spans="1:19" ht="18.75" customHeight="1" x14ac:dyDescent="0.3">
      <c r="A9" s="335" t="s">
        <v>56</v>
      </c>
      <c r="B9" s="371">
        <f t="shared" si="1"/>
        <v>267.08199999999999</v>
      </c>
      <c r="C9" s="352">
        <f>SUM(C4:C8)</f>
        <v>46.32</v>
      </c>
      <c r="D9" s="352">
        <f>SUM(D4:D8)</f>
        <v>81.061000000000007</v>
      </c>
      <c r="E9" s="336">
        <f>SUM(E4:E8)</f>
        <v>0</v>
      </c>
      <c r="F9" s="336">
        <f>SUM(F4:F8)</f>
        <v>131.55099999999999</v>
      </c>
      <c r="G9" s="357">
        <f>SUM(G4:G8)</f>
        <v>8.15</v>
      </c>
      <c r="H9" s="337">
        <f t="shared" si="0"/>
        <v>132.70099999999999</v>
      </c>
      <c r="I9" s="364">
        <f>SUM(I4:I8)</f>
        <v>16.600000000000001</v>
      </c>
      <c r="J9" s="352">
        <f>SUM(J4:J8)</f>
        <v>38.42</v>
      </c>
      <c r="K9" s="352">
        <f>SUM(K4:K8)</f>
        <v>0</v>
      </c>
      <c r="L9" s="352">
        <f>SUM(L4:L8)</f>
        <v>74.700999999999993</v>
      </c>
      <c r="M9" s="365">
        <f>SUM(M4:M8)</f>
        <v>2.98</v>
      </c>
    </row>
    <row r="10" spans="1:19" ht="20.25" customHeight="1" x14ac:dyDescent="0.3">
      <c r="A10" s="335" t="s">
        <v>179</v>
      </c>
      <c r="B10" s="338">
        <v>100</v>
      </c>
      <c r="C10" s="352">
        <f t="shared" ref="C10:H10" si="2">+IFERROR(C9/$B$9,0)*100</f>
        <v>17.342988295729402</v>
      </c>
      <c r="D10" s="352">
        <f t="shared" si="2"/>
        <v>30.350603934372216</v>
      </c>
      <c r="E10" s="336">
        <f t="shared" si="2"/>
        <v>0</v>
      </c>
      <c r="F10" s="336">
        <f t="shared" si="2"/>
        <v>49.254910476932174</v>
      </c>
      <c r="G10" s="357">
        <f t="shared" si="2"/>
        <v>3.0514972929662054</v>
      </c>
      <c r="H10" s="339">
        <f t="shared" si="2"/>
        <v>49.68548984955931</v>
      </c>
      <c r="I10" s="364">
        <f>+IFERROR(I9/$H$9,0)*100</f>
        <v>12.509325476070266</v>
      </c>
      <c r="J10" s="352">
        <f t="shared" ref="J10:M10" si="3">+IFERROR(J9/$H$9,0)*100</f>
        <v>28.952306312687924</v>
      </c>
      <c r="K10" s="352">
        <f t="shared" si="3"/>
        <v>0</v>
      </c>
      <c r="L10" s="352">
        <f t="shared" si="3"/>
        <v>56.292718216140045</v>
      </c>
      <c r="M10" s="365">
        <f t="shared" si="3"/>
        <v>2.2456499951017705</v>
      </c>
    </row>
    <row r="11" spans="1:19" ht="33.75" customHeight="1" x14ac:dyDescent="0.3">
      <c r="A11" s="330" t="s">
        <v>902</v>
      </c>
      <c r="B11" s="331">
        <v>265.37</v>
      </c>
      <c r="C11" s="351">
        <v>44.22</v>
      </c>
      <c r="D11" s="351">
        <v>84.93</v>
      </c>
      <c r="E11" s="327">
        <v>0</v>
      </c>
      <c r="F11" s="327">
        <v>129.41999999999999</v>
      </c>
      <c r="G11" s="356">
        <v>6.8</v>
      </c>
      <c r="H11" s="332">
        <v>135.41999999999999</v>
      </c>
      <c r="I11" s="362">
        <v>14.6</v>
      </c>
      <c r="J11" s="351">
        <v>42.8</v>
      </c>
      <c r="K11" s="351">
        <v>0</v>
      </c>
      <c r="L11" s="356">
        <v>73.62</v>
      </c>
      <c r="M11" s="363">
        <v>4.4000000000000004</v>
      </c>
    </row>
    <row r="12" spans="1:19" ht="33.75" customHeight="1" x14ac:dyDescent="0.3">
      <c r="A12" s="333" t="s">
        <v>903</v>
      </c>
      <c r="B12" s="331">
        <v>100</v>
      </c>
      <c r="C12" s="351">
        <f>+IFERROR(C11/$B$11,0)*100</f>
        <v>16.663526397105926</v>
      </c>
      <c r="D12" s="351">
        <f t="shared" ref="D12:H12" si="4">+IFERROR(D11/$B$11,0)*100</f>
        <v>32.004371255228556</v>
      </c>
      <c r="E12" s="327">
        <f t="shared" si="4"/>
        <v>0</v>
      </c>
      <c r="F12" s="327">
        <f t="shared" si="4"/>
        <v>48.769642386102419</v>
      </c>
      <c r="G12" s="356">
        <f t="shared" si="4"/>
        <v>2.5624599615631007</v>
      </c>
      <c r="H12" s="332">
        <f t="shared" si="4"/>
        <v>51.030636469834569</v>
      </c>
      <c r="I12" s="362">
        <f>+IFERROR(I11/$H$11,0)*100</f>
        <v>10.781273076355044</v>
      </c>
      <c r="J12" s="351">
        <v>31.6</v>
      </c>
      <c r="K12" s="351">
        <f t="shared" ref="K12:M12" si="5">+IFERROR(K11/$H$11,0)*100</f>
        <v>0</v>
      </c>
      <c r="L12" s="351">
        <f t="shared" si="5"/>
        <v>54.364200265839621</v>
      </c>
      <c r="M12" s="363">
        <f t="shared" si="5"/>
        <v>3.2491507901343972</v>
      </c>
    </row>
    <row r="13" spans="1:19" ht="32.25" customHeight="1" x14ac:dyDescent="0.3">
      <c r="A13" s="340" t="s">
        <v>180</v>
      </c>
      <c r="B13" s="341">
        <f>+B9-B11</f>
        <v>1.7119999999999891</v>
      </c>
      <c r="C13" s="353">
        <f t="shared" ref="C13:G13" si="6">+C9-C11</f>
        <v>2.1000000000000014</v>
      </c>
      <c r="D13" s="353">
        <f t="shared" si="6"/>
        <v>-3.8689999999999998</v>
      </c>
      <c r="E13" s="342">
        <f t="shared" si="6"/>
        <v>0</v>
      </c>
      <c r="F13" s="342">
        <f t="shared" si="6"/>
        <v>2.1310000000000002</v>
      </c>
      <c r="G13" s="358">
        <f t="shared" si="6"/>
        <v>1.3500000000000005</v>
      </c>
      <c r="H13" s="343">
        <f>+H9-H11</f>
        <v>-2.7189999999999941</v>
      </c>
      <c r="I13" s="366">
        <f t="shared" ref="I13:M14" si="7">+I9-I11</f>
        <v>2.0000000000000018</v>
      </c>
      <c r="J13" s="353">
        <f t="shared" si="7"/>
        <v>-4.3799999999999955</v>
      </c>
      <c r="K13" s="353">
        <f t="shared" si="7"/>
        <v>0</v>
      </c>
      <c r="L13" s="353">
        <f t="shared" si="7"/>
        <v>1.0809999999999889</v>
      </c>
      <c r="M13" s="367">
        <f t="shared" si="7"/>
        <v>-1.4200000000000004</v>
      </c>
    </row>
    <row r="14" spans="1:19" ht="39" customHeight="1" thickBot="1" x14ac:dyDescent="0.35">
      <c r="A14" s="344" t="s">
        <v>181</v>
      </c>
      <c r="B14" s="345">
        <f t="shared" ref="B14:H14" si="8">+B10-B12</f>
        <v>0</v>
      </c>
      <c r="C14" s="354">
        <f>+C10-C12</f>
        <v>0.67946189862347595</v>
      </c>
      <c r="D14" s="354">
        <f>+D10-D12</f>
        <v>-1.653767320856339</v>
      </c>
      <c r="E14" s="346">
        <f t="shared" si="8"/>
        <v>0</v>
      </c>
      <c r="F14" s="346">
        <f t="shared" si="8"/>
        <v>0.48526809082975575</v>
      </c>
      <c r="G14" s="359">
        <f t="shared" si="8"/>
        <v>0.48903733140310468</v>
      </c>
      <c r="H14" s="347">
        <f t="shared" si="8"/>
        <v>-1.3451466202752584</v>
      </c>
      <c r="I14" s="368">
        <f>+I10-I12</f>
        <v>1.7280523997152226</v>
      </c>
      <c r="J14" s="354">
        <f>+J10-J12</f>
        <v>-2.6476936873120778</v>
      </c>
      <c r="K14" s="354">
        <f t="shared" si="7"/>
        <v>0</v>
      </c>
      <c r="L14" s="354">
        <f t="shared" si="7"/>
        <v>1.9285179503004244</v>
      </c>
      <c r="M14" s="369">
        <f t="shared" si="7"/>
        <v>-1.0035007950326267</v>
      </c>
    </row>
    <row r="15" spans="1:19" x14ac:dyDescent="0.3">
      <c r="A15" s="334" t="s">
        <v>182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</row>
    <row r="16" spans="1:19" x14ac:dyDescent="0.3">
      <c r="A16" s="168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6"/>
  <sheetViews>
    <sheetView view="pageBreakPreview" topLeftCell="A13" zoomScaleNormal="100" zoomScaleSheetLayoutView="100" workbookViewId="0">
      <selection activeCell="A25" sqref="A25"/>
    </sheetView>
  </sheetViews>
  <sheetFormatPr defaultRowHeight="15.6" x14ac:dyDescent="0.3"/>
  <cols>
    <col min="1" max="2" width="12.59765625" customWidth="1"/>
    <col min="3" max="3" width="11.3984375" customWidth="1"/>
    <col min="4" max="11" width="12.59765625" customWidth="1"/>
  </cols>
  <sheetData>
    <row r="1" spans="1:11" ht="40.5" customHeight="1" x14ac:dyDescent="0.3">
      <c r="A1" s="636" t="s">
        <v>183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</row>
    <row r="2" spans="1:11" ht="16.2" thickBot="1" x14ac:dyDescent="0.35">
      <c r="A2" s="266" t="s">
        <v>119</v>
      </c>
      <c r="B2" s="374"/>
      <c r="C2" s="375"/>
      <c r="D2" s="375"/>
      <c r="E2" s="375"/>
      <c r="F2" s="375"/>
      <c r="G2" s="375"/>
      <c r="H2" s="375"/>
      <c r="I2" s="375"/>
      <c r="J2" s="375"/>
      <c r="K2" s="375"/>
    </row>
    <row r="3" spans="1:11" ht="15.75" customHeight="1" x14ac:dyDescent="0.3">
      <c r="A3" s="653" t="s">
        <v>120</v>
      </c>
      <c r="B3" s="657" t="s">
        <v>184</v>
      </c>
      <c r="C3" s="655" t="s">
        <v>58</v>
      </c>
      <c r="D3" s="650" t="s">
        <v>185</v>
      </c>
      <c r="E3" s="651"/>
      <c r="F3" s="652"/>
      <c r="G3" s="659" t="s">
        <v>186</v>
      </c>
      <c r="H3" s="655" t="s">
        <v>58</v>
      </c>
      <c r="I3" s="650" t="s">
        <v>187</v>
      </c>
      <c r="J3" s="651"/>
      <c r="K3" s="652"/>
    </row>
    <row r="4" spans="1:11" ht="27" thickBot="1" x14ac:dyDescent="0.35">
      <c r="A4" s="654"/>
      <c r="B4" s="658"/>
      <c r="C4" s="656"/>
      <c r="D4" s="376" t="s">
        <v>125</v>
      </c>
      <c r="E4" s="376" t="s">
        <v>126</v>
      </c>
      <c r="F4" s="377" t="s">
        <v>127</v>
      </c>
      <c r="G4" s="660"/>
      <c r="H4" s="656"/>
      <c r="I4" s="376" t="s">
        <v>125</v>
      </c>
      <c r="J4" s="376" t="s">
        <v>126</v>
      </c>
      <c r="K4" s="377" t="s">
        <v>127</v>
      </c>
    </row>
    <row r="5" spans="1:11" x14ac:dyDescent="0.3">
      <c r="A5" s="270" t="s">
        <v>250</v>
      </c>
      <c r="B5" s="381">
        <v>3</v>
      </c>
      <c r="C5" s="299">
        <v>3</v>
      </c>
      <c r="D5" s="299">
        <v>18</v>
      </c>
      <c r="E5" s="382">
        <v>0</v>
      </c>
      <c r="F5" s="382">
        <v>0</v>
      </c>
      <c r="G5" s="381">
        <v>6</v>
      </c>
      <c r="H5" s="299">
        <v>2</v>
      </c>
      <c r="I5" s="383">
        <v>0</v>
      </c>
      <c r="J5" s="299">
        <v>1</v>
      </c>
      <c r="K5" s="382">
        <v>1</v>
      </c>
    </row>
    <row r="6" spans="1:11" x14ac:dyDescent="0.3">
      <c r="A6" s="270" t="s">
        <v>253</v>
      </c>
      <c r="B6" s="384">
        <v>10</v>
      </c>
      <c r="C6" s="385">
        <v>5</v>
      </c>
      <c r="D6" s="385">
        <v>190</v>
      </c>
      <c r="E6" s="382">
        <v>0</v>
      </c>
      <c r="F6" s="386">
        <v>0</v>
      </c>
      <c r="G6" s="387">
        <v>7</v>
      </c>
      <c r="H6" s="388">
        <v>4</v>
      </c>
      <c r="I6" s="388">
        <v>0</v>
      </c>
      <c r="J6" s="388">
        <v>3</v>
      </c>
      <c r="K6" s="389">
        <v>1</v>
      </c>
    </row>
    <row r="7" spans="1:11" x14ac:dyDescent="0.3">
      <c r="A7" s="270" t="s">
        <v>380</v>
      </c>
      <c r="B7" s="384">
        <v>2</v>
      </c>
      <c r="C7" s="385">
        <v>1</v>
      </c>
      <c r="D7" s="385">
        <v>12</v>
      </c>
      <c r="E7" s="382">
        <v>0</v>
      </c>
      <c r="F7" s="386">
        <v>0</v>
      </c>
      <c r="G7" s="387">
        <v>5</v>
      </c>
      <c r="H7" s="388">
        <v>4</v>
      </c>
      <c r="I7" s="388">
        <v>20</v>
      </c>
      <c r="J7" s="388">
        <v>0</v>
      </c>
      <c r="K7" s="389">
        <v>0</v>
      </c>
    </row>
    <row r="8" spans="1:11" x14ac:dyDescent="0.3">
      <c r="A8" s="193" t="s">
        <v>256</v>
      </c>
      <c r="B8" s="390">
        <v>1</v>
      </c>
      <c r="C8" s="302">
        <v>1</v>
      </c>
      <c r="D8" s="302">
        <v>6</v>
      </c>
      <c r="E8" s="382">
        <v>0</v>
      </c>
      <c r="F8" s="391">
        <v>0</v>
      </c>
      <c r="G8" s="392">
        <v>4</v>
      </c>
      <c r="H8" s="393">
        <v>2</v>
      </c>
      <c r="I8" s="393">
        <v>20</v>
      </c>
      <c r="J8" s="393">
        <v>0</v>
      </c>
      <c r="K8" s="394">
        <v>0</v>
      </c>
    </row>
    <row r="9" spans="1:11" x14ac:dyDescent="0.3">
      <c r="A9" s="193" t="s">
        <v>255</v>
      </c>
      <c r="B9" s="390">
        <v>0</v>
      </c>
      <c r="C9" s="302">
        <v>0</v>
      </c>
      <c r="D9" s="302">
        <v>0</v>
      </c>
      <c r="E9" s="382">
        <v>0</v>
      </c>
      <c r="F9" s="391">
        <v>0</v>
      </c>
      <c r="G9" s="392">
        <v>6</v>
      </c>
      <c r="H9" s="393">
        <v>3</v>
      </c>
      <c r="I9" s="393">
        <v>0</v>
      </c>
      <c r="J9" s="393">
        <v>0</v>
      </c>
      <c r="K9" s="394">
        <v>0</v>
      </c>
    </row>
    <row r="10" spans="1:11" ht="16.2" thickBot="1" x14ac:dyDescent="0.35">
      <c r="A10" s="395" t="s">
        <v>383</v>
      </c>
      <c r="B10" s="396">
        <v>0</v>
      </c>
      <c r="C10" s="397">
        <v>0</v>
      </c>
      <c r="D10" s="397">
        <v>0</v>
      </c>
      <c r="E10" s="397">
        <v>0</v>
      </c>
      <c r="F10" s="398">
        <v>0</v>
      </c>
      <c r="G10" s="399">
        <v>1</v>
      </c>
      <c r="H10" s="400">
        <v>0</v>
      </c>
      <c r="I10" s="400">
        <v>0</v>
      </c>
      <c r="J10" s="400">
        <v>0</v>
      </c>
      <c r="K10" s="401">
        <v>0</v>
      </c>
    </row>
    <row r="11" spans="1:11" ht="18" customHeight="1" thickBot="1" x14ac:dyDescent="0.35">
      <c r="A11" s="405" t="s">
        <v>56</v>
      </c>
      <c r="B11" s="282">
        <f>SUM(B5:B10)</f>
        <v>16</v>
      </c>
      <c r="C11" s="204">
        <f>SUM(C5:C10)</f>
        <v>10</v>
      </c>
      <c r="D11" s="204">
        <f>SUM(D5:D10)</f>
        <v>226</v>
      </c>
      <c r="E11" s="204">
        <v>0</v>
      </c>
      <c r="F11" s="205">
        <v>0</v>
      </c>
      <c r="G11" s="406">
        <f>SUM(G5:G10)</f>
        <v>29</v>
      </c>
      <c r="H11" s="204">
        <f>SUM(H5:H10)</f>
        <v>15</v>
      </c>
      <c r="I11" s="407">
        <f>SUM(I5:I10)</f>
        <v>40</v>
      </c>
      <c r="J11" s="204">
        <f>SUM(J5:J10)</f>
        <v>4</v>
      </c>
      <c r="K11" s="205">
        <f>SUM(K5:K10)</f>
        <v>2</v>
      </c>
    </row>
    <row r="12" spans="1:11" x14ac:dyDescent="0.3">
      <c r="A12" s="379"/>
      <c r="B12" s="380"/>
      <c r="C12" s="380"/>
      <c r="D12" s="380"/>
      <c r="E12" s="380"/>
      <c r="F12" s="380"/>
      <c r="G12" s="380"/>
      <c r="H12" s="380"/>
      <c r="I12" s="380"/>
      <c r="J12" s="380"/>
      <c r="K12" s="380"/>
    </row>
    <row r="13" spans="1:11" ht="16.2" thickBot="1" x14ac:dyDescent="0.35">
      <c r="A13" s="402" t="s">
        <v>128</v>
      </c>
      <c r="B13" s="380"/>
      <c r="C13" s="380"/>
      <c r="D13" s="380"/>
      <c r="E13" s="380"/>
      <c r="F13" s="380"/>
      <c r="G13" s="380"/>
      <c r="H13" s="380"/>
      <c r="I13" s="380"/>
      <c r="J13" s="380"/>
      <c r="K13" s="380"/>
    </row>
    <row r="14" spans="1:11" ht="15.75" customHeight="1" x14ac:dyDescent="0.3">
      <c r="A14" s="637" t="s">
        <v>120</v>
      </c>
      <c r="B14" s="646" t="s">
        <v>184</v>
      </c>
      <c r="C14" s="639" t="s">
        <v>184</v>
      </c>
      <c r="D14" s="641" t="s">
        <v>185</v>
      </c>
      <c r="E14" s="642"/>
      <c r="F14" s="643"/>
      <c r="G14" s="648" t="s">
        <v>186</v>
      </c>
      <c r="H14" s="644" t="s">
        <v>58</v>
      </c>
      <c r="I14" s="641" t="s">
        <v>187</v>
      </c>
      <c r="J14" s="642"/>
      <c r="K14" s="643"/>
    </row>
    <row r="15" spans="1:11" ht="27" thickBot="1" x14ac:dyDescent="0.35">
      <c r="A15" s="638"/>
      <c r="B15" s="647"/>
      <c r="C15" s="640"/>
      <c r="D15" s="403" t="s">
        <v>125</v>
      </c>
      <c r="E15" s="403" t="s">
        <v>126</v>
      </c>
      <c r="F15" s="404" t="s">
        <v>127</v>
      </c>
      <c r="G15" s="649"/>
      <c r="H15" s="645"/>
      <c r="I15" s="403" t="s">
        <v>125</v>
      </c>
      <c r="J15" s="403" t="s">
        <v>126</v>
      </c>
      <c r="K15" s="404" t="s">
        <v>127</v>
      </c>
    </row>
    <row r="16" spans="1:11" x14ac:dyDescent="0.3">
      <c r="A16" s="270" t="s">
        <v>250</v>
      </c>
      <c r="B16" s="381">
        <v>8</v>
      </c>
      <c r="C16" s="299">
        <v>5</v>
      </c>
      <c r="D16" s="299">
        <v>48</v>
      </c>
      <c r="E16" s="382">
        <v>0</v>
      </c>
      <c r="F16" s="382">
        <v>0</v>
      </c>
      <c r="G16" s="381">
        <v>7</v>
      </c>
      <c r="H16" s="299">
        <v>5</v>
      </c>
      <c r="I16" s="383">
        <v>35</v>
      </c>
      <c r="J16" s="299">
        <v>0</v>
      </c>
      <c r="K16" s="382">
        <v>0</v>
      </c>
    </row>
    <row r="17" spans="1:11" x14ac:dyDescent="0.3">
      <c r="A17" s="270" t="s">
        <v>253</v>
      </c>
      <c r="B17" s="384">
        <v>15</v>
      </c>
      <c r="C17" s="385">
        <v>10</v>
      </c>
      <c r="D17" s="385">
        <v>80</v>
      </c>
      <c r="E17" s="382">
        <v>0</v>
      </c>
      <c r="F17" s="386">
        <v>0</v>
      </c>
      <c r="G17" s="387">
        <v>13</v>
      </c>
      <c r="H17" s="388">
        <v>9</v>
      </c>
      <c r="I17" s="388">
        <v>150</v>
      </c>
      <c r="J17" s="388">
        <v>45</v>
      </c>
      <c r="K17" s="389">
        <v>7</v>
      </c>
    </row>
    <row r="18" spans="1:11" x14ac:dyDescent="0.3">
      <c r="A18" s="270" t="s">
        <v>380</v>
      </c>
      <c r="B18" s="384">
        <v>11</v>
      </c>
      <c r="C18" s="385">
        <v>11</v>
      </c>
      <c r="D18" s="385">
        <v>45</v>
      </c>
      <c r="E18" s="382">
        <v>0</v>
      </c>
      <c r="F18" s="386">
        <v>0</v>
      </c>
      <c r="G18" s="387">
        <v>12</v>
      </c>
      <c r="H18" s="388">
        <v>11</v>
      </c>
      <c r="I18" s="388">
        <v>48</v>
      </c>
      <c r="J18" s="388">
        <v>0</v>
      </c>
      <c r="K18" s="389">
        <v>0</v>
      </c>
    </row>
    <row r="19" spans="1:11" x14ac:dyDescent="0.3">
      <c r="A19" s="193" t="s">
        <v>256</v>
      </c>
      <c r="B19" s="390">
        <v>2</v>
      </c>
      <c r="C19" s="302">
        <v>0</v>
      </c>
      <c r="D19" s="302">
        <v>12</v>
      </c>
      <c r="E19" s="382">
        <v>0</v>
      </c>
      <c r="F19" s="391">
        <v>0</v>
      </c>
      <c r="G19" s="392">
        <v>13</v>
      </c>
      <c r="H19" s="393">
        <v>6</v>
      </c>
      <c r="I19" s="393">
        <v>43</v>
      </c>
      <c r="J19" s="393">
        <v>0</v>
      </c>
      <c r="K19" s="394">
        <v>0</v>
      </c>
    </row>
    <row r="20" spans="1:11" x14ac:dyDescent="0.3">
      <c r="A20" s="193" t="s">
        <v>255</v>
      </c>
      <c r="B20" s="390">
        <v>7</v>
      </c>
      <c r="C20" s="302">
        <v>3</v>
      </c>
      <c r="D20" s="302">
        <v>40</v>
      </c>
      <c r="E20" s="382">
        <v>0</v>
      </c>
      <c r="F20" s="391">
        <v>0</v>
      </c>
      <c r="G20" s="392">
        <v>0</v>
      </c>
      <c r="H20" s="393">
        <v>0</v>
      </c>
      <c r="I20" s="393">
        <v>0</v>
      </c>
      <c r="J20" s="393">
        <v>0</v>
      </c>
      <c r="K20" s="394">
        <v>0</v>
      </c>
    </row>
    <row r="21" spans="1:11" ht="16.2" thickBot="1" x14ac:dyDescent="0.35">
      <c r="A21" s="395" t="s">
        <v>383</v>
      </c>
      <c r="B21" s="396">
        <v>1</v>
      </c>
      <c r="C21" s="397">
        <v>1</v>
      </c>
      <c r="D21" s="397">
        <v>6</v>
      </c>
      <c r="E21" s="397">
        <v>0</v>
      </c>
      <c r="F21" s="398">
        <v>0</v>
      </c>
      <c r="G21" s="399">
        <v>1</v>
      </c>
      <c r="H21" s="400">
        <v>5</v>
      </c>
      <c r="I21" s="400">
        <v>0</v>
      </c>
      <c r="J21" s="400">
        <v>0</v>
      </c>
      <c r="K21" s="401">
        <v>0</v>
      </c>
    </row>
    <row r="22" spans="1:11" ht="16.2" thickBot="1" x14ac:dyDescent="0.35">
      <c r="A22" s="281" t="s">
        <v>56</v>
      </c>
      <c r="B22" s="282">
        <f t="shared" ref="B22:K22" si="0">SUM(B16:B21)</f>
        <v>44</v>
      </c>
      <c r="C22" s="204">
        <f t="shared" si="0"/>
        <v>30</v>
      </c>
      <c r="D22" s="204">
        <f t="shared" si="0"/>
        <v>231</v>
      </c>
      <c r="E22" s="204">
        <f t="shared" si="0"/>
        <v>0</v>
      </c>
      <c r="F22" s="205">
        <f t="shared" si="0"/>
        <v>0</v>
      </c>
      <c r="G22" s="406">
        <f t="shared" si="0"/>
        <v>46</v>
      </c>
      <c r="H22" s="204">
        <f t="shared" si="0"/>
        <v>36</v>
      </c>
      <c r="I22" s="407">
        <f t="shared" si="0"/>
        <v>276</v>
      </c>
      <c r="J22" s="204">
        <f t="shared" si="0"/>
        <v>45</v>
      </c>
      <c r="K22" s="205">
        <f t="shared" si="0"/>
        <v>7</v>
      </c>
    </row>
    <row r="23" spans="1:11" ht="16.2" thickBot="1" x14ac:dyDescent="0.35">
      <c r="A23" s="188"/>
      <c r="B23" s="187"/>
      <c r="C23" s="187"/>
      <c r="D23" s="187"/>
      <c r="E23" s="187"/>
      <c r="F23" s="187"/>
      <c r="G23" s="187"/>
      <c r="H23" s="187"/>
      <c r="I23" s="187"/>
      <c r="J23" s="187"/>
      <c r="K23" s="187"/>
    </row>
    <row r="24" spans="1:11" ht="18.75" customHeight="1" x14ac:dyDescent="0.3">
      <c r="A24" s="408" t="s">
        <v>129</v>
      </c>
      <c r="B24" s="286">
        <f>+B11-B22</f>
        <v>-28</v>
      </c>
      <c r="C24" s="287">
        <f>+C11-C22</f>
        <v>-20</v>
      </c>
      <c r="D24" s="287">
        <f>+D11-D22</f>
        <v>-5</v>
      </c>
      <c r="E24" s="287">
        <v>0</v>
      </c>
      <c r="F24" s="288">
        <v>0</v>
      </c>
      <c r="G24" s="286">
        <f>+G11-G22</f>
        <v>-17</v>
      </c>
      <c r="H24" s="287">
        <f>+H11-H22</f>
        <v>-21</v>
      </c>
      <c r="I24" s="409">
        <f>+I11-I22</f>
        <v>-236</v>
      </c>
      <c r="J24" s="287">
        <f>+J11-J22</f>
        <v>-41</v>
      </c>
      <c r="K24" s="288">
        <f>+K11-K22</f>
        <v>-5</v>
      </c>
    </row>
    <row r="25" spans="1:11" ht="20.25" customHeight="1" thickBot="1" x14ac:dyDescent="0.35">
      <c r="A25" s="410" t="s">
        <v>130</v>
      </c>
      <c r="B25" s="290">
        <f>+IFERROR(B24/B22,0)*100</f>
        <v>-63.636363636363633</v>
      </c>
      <c r="C25" s="291">
        <f>+IFERROR(C24/C22,0)*100</f>
        <v>-66.666666666666657</v>
      </c>
      <c r="D25" s="291">
        <f>+IFERROR(D24/D22,0)*100</f>
        <v>-2.1645021645021645</v>
      </c>
      <c r="E25" s="291">
        <v>0</v>
      </c>
      <c r="F25" s="292">
        <v>0</v>
      </c>
      <c r="G25" s="290">
        <f>+IFERROR(G24/G22,0)*100</f>
        <v>-36.95652173913043</v>
      </c>
      <c r="H25" s="291">
        <f>+IFERROR(H24/H22,0)*100</f>
        <v>-58.333333333333336</v>
      </c>
      <c r="I25" s="291">
        <f>+IFERROR(I24/I22,0)*100</f>
        <v>-85.507246376811594</v>
      </c>
      <c r="J25" s="291">
        <f>+IFERROR(J24/J22,0)*100</f>
        <v>-91.111111111111114</v>
      </c>
      <c r="K25" s="292">
        <f>+IFERROR(K24/K22,0)*100</f>
        <v>-71.428571428571431</v>
      </c>
    </row>
    <row r="26" spans="1:11" x14ac:dyDescent="0.3">
      <c r="J26" s="10"/>
      <c r="K26" s="10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9"/>
  <sheetViews>
    <sheetView view="pageBreakPreview" topLeftCell="A2" zoomScaleNormal="100" zoomScaleSheetLayoutView="100" workbookViewId="0">
      <selection activeCell="A3" sqref="A3:K7"/>
    </sheetView>
  </sheetViews>
  <sheetFormatPr defaultRowHeight="15.6" x14ac:dyDescent="0.3"/>
  <cols>
    <col min="1" max="1" width="12.59765625" customWidth="1"/>
    <col min="2" max="2" width="12.3984375" customWidth="1"/>
    <col min="3" max="3" width="10" customWidth="1"/>
    <col min="4" max="4" width="9.8984375" customWidth="1"/>
    <col min="5" max="5" width="8.5" customWidth="1"/>
    <col min="6" max="6" width="13" customWidth="1"/>
    <col min="7" max="7" width="9.8984375" customWidth="1"/>
    <col min="8" max="8" width="10.5" customWidth="1"/>
    <col min="9" max="9" width="9.69921875" customWidth="1"/>
    <col min="10" max="10" width="13.5" customWidth="1"/>
    <col min="11" max="11" width="11" customWidth="1"/>
  </cols>
  <sheetData>
    <row r="1" spans="1:12" ht="45" customHeight="1" x14ac:dyDescent="0.3">
      <c r="A1" s="573" t="s">
        <v>188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</row>
    <row r="2" spans="1:12" ht="107.25" customHeight="1" x14ac:dyDescent="0.3">
      <c r="A2" s="411" t="s">
        <v>189</v>
      </c>
      <c r="B2" s="411" t="s">
        <v>190</v>
      </c>
      <c r="C2" s="411" t="s">
        <v>191</v>
      </c>
      <c r="D2" s="411" t="s">
        <v>192</v>
      </c>
      <c r="E2" s="411" t="s">
        <v>191</v>
      </c>
      <c r="F2" s="411" t="s">
        <v>193</v>
      </c>
      <c r="G2" s="411" t="s">
        <v>58</v>
      </c>
      <c r="H2" s="411" t="s">
        <v>194</v>
      </c>
      <c r="I2" s="411" t="s">
        <v>58</v>
      </c>
      <c r="J2" s="411" t="s">
        <v>195</v>
      </c>
      <c r="K2" s="411" t="s">
        <v>58</v>
      </c>
      <c r="L2" s="1"/>
    </row>
    <row r="3" spans="1:12" ht="21" customHeight="1" x14ac:dyDescent="0.3">
      <c r="A3" s="412" t="s">
        <v>196</v>
      </c>
      <c r="B3" s="193">
        <v>766</v>
      </c>
      <c r="C3" s="193">
        <v>636</v>
      </c>
      <c r="D3" s="193">
        <v>712</v>
      </c>
      <c r="E3" s="193">
        <v>607</v>
      </c>
      <c r="F3" s="193">
        <v>209</v>
      </c>
      <c r="G3" s="193">
        <v>117</v>
      </c>
      <c r="H3" s="193">
        <v>14</v>
      </c>
      <c r="I3" s="193">
        <v>11</v>
      </c>
      <c r="J3" s="193">
        <v>15</v>
      </c>
      <c r="K3" s="193">
        <v>10</v>
      </c>
    </row>
    <row r="4" spans="1:12" ht="24.75" customHeight="1" x14ac:dyDescent="0.3">
      <c r="A4" s="412" t="s">
        <v>197</v>
      </c>
      <c r="B4" s="193">
        <v>580</v>
      </c>
      <c r="C4" s="193">
        <v>479</v>
      </c>
      <c r="D4" s="193">
        <v>526</v>
      </c>
      <c r="E4" s="193">
        <v>440</v>
      </c>
      <c r="F4" s="193">
        <v>198</v>
      </c>
      <c r="G4" s="193">
        <v>114</v>
      </c>
      <c r="H4" s="193">
        <v>5</v>
      </c>
      <c r="I4" s="193">
        <v>4</v>
      </c>
      <c r="J4" s="193">
        <v>24</v>
      </c>
      <c r="K4" s="193">
        <v>18</v>
      </c>
    </row>
    <row r="5" spans="1:12" ht="19.5" customHeight="1" x14ac:dyDescent="0.3">
      <c r="A5" s="412" t="s">
        <v>198</v>
      </c>
      <c r="B5" s="193">
        <v>34</v>
      </c>
      <c r="C5" s="193">
        <v>20</v>
      </c>
      <c r="D5" s="193">
        <v>31</v>
      </c>
      <c r="E5" s="193">
        <v>17</v>
      </c>
      <c r="F5" s="193">
        <v>25</v>
      </c>
      <c r="G5" s="193">
        <v>14</v>
      </c>
      <c r="H5" s="193">
        <v>0</v>
      </c>
      <c r="I5" s="193">
        <v>0</v>
      </c>
      <c r="J5" s="193">
        <v>2</v>
      </c>
      <c r="K5" s="193">
        <v>1</v>
      </c>
    </row>
    <row r="6" spans="1:12" ht="21" customHeight="1" x14ac:dyDescent="0.3">
      <c r="A6" s="412" t="s">
        <v>199</v>
      </c>
      <c r="B6" s="193">
        <v>102</v>
      </c>
      <c r="C6" s="193">
        <v>71</v>
      </c>
      <c r="D6" s="193">
        <v>87</v>
      </c>
      <c r="E6" s="193">
        <v>61</v>
      </c>
      <c r="F6" s="193">
        <v>6</v>
      </c>
      <c r="G6" s="193">
        <v>3</v>
      </c>
      <c r="H6" s="193">
        <v>0</v>
      </c>
      <c r="I6" s="193">
        <v>0</v>
      </c>
      <c r="J6" s="193">
        <v>1</v>
      </c>
      <c r="K6" s="193">
        <v>0</v>
      </c>
    </row>
    <row r="7" spans="1:12" ht="18.75" customHeight="1" x14ac:dyDescent="0.3">
      <c r="A7" s="257" t="s">
        <v>56</v>
      </c>
      <c r="B7" s="256">
        <v>1482</v>
      </c>
      <c r="C7" s="256">
        <v>1206</v>
      </c>
      <c r="D7" s="256">
        <v>1356</v>
      </c>
      <c r="E7" s="256">
        <v>1125</v>
      </c>
      <c r="F7" s="256">
        <v>438</v>
      </c>
      <c r="G7" s="256">
        <v>248</v>
      </c>
      <c r="H7" s="256">
        <v>19</v>
      </c>
      <c r="I7" s="256">
        <v>15</v>
      </c>
      <c r="J7" s="256">
        <v>42</v>
      </c>
      <c r="K7" s="256">
        <v>29</v>
      </c>
    </row>
    <row r="8" spans="1:12" x14ac:dyDescent="0.3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</row>
    <row r="9" spans="1:12" x14ac:dyDescent="0.3">
      <c r="A9" s="10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7"/>
  <sheetViews>
    <sheetView view="pageBreakPreview" topLeftCell="A16" zoomScaleNormal="100" zoomScaleSheetLayoutView="100" workbookViewId="0">
      <selection activeCell="A2" sqref="A2"/>
    </sheetView>
  </sheetViews>
  <sheetFormatPr defaultRowHeight="15.6" x14ac:dyDescent="0.3"/>
  <cols>
    <col min="1" max="1" width="24.3984375" customWidth="1"/>
    <col min="2" max="2" width="10.8984375" customWidth="1"/>
    <col min="3" max="3" width="13.8984375" customWidth="1"/>
    <col min="4" max="4" width="9.69921875" customWidth="1"/>
    <col min="5" max="5" width="10.09765625" customWidth="1"/>
    <col min="6" max="6" width="9.8984375" customWidth="1"/>
    <col min="7" max="7" width="9.3984375" customWidth="1"/>
    <col min="8" max="8" width="9.69921875" customWidth="1"/>
    <col min="9" max="9" width="10.19921875" customWidth="1"/>
    <col min="10" max="11" width="9.69921875" customWidth="1"/>
  </cols>
  <sheetData>
    <row r="1" spans="1:12" x14ac:dyDescent="0.3">
      <c r="A1" s="636" t="s">
        <v>200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</row>
    <row r="2" spans="1:12" ht="16.2" thickBot="1" x14ac:dyDescent="0.35">
      <c r="A2" s="418" t="s">
        <v>201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</row>
    <row r="3" spans="1:12" ht="66.599999999999994" thickBot="1" x14ac:dyDescent="0.35">
      <c r="A3" s="414" t="s">
        <v>202</v>
      </c>
      <c r="B3" s="176" t="s">
        <v>378</v>
      </c>
      <c r="C3" s="176" t="s">
        <v>379</v>
      </c>
      <c r="D3" s="415" t="s">
        <v>203</v>
      </c>
      <c r="E3" s="176" t="s">
        <v>204</v>
      </c>
      <c r="F3" s="176" t="s">
        <v>205</v>
      </c>
      <c r="G3" s="176" t="s">
        <v>206</v>
      </c>
      <c r="H3" s="416" t="s">
        <v>207</v>
      </c>
      <c r="I3" s="416" t="s">
        <v>208</v>
      </c>
      <c r="J3" s="415" t="s">
        <v>165</v>
      </c>
      <c r="K3" s="417" t="s">
        <v>56</v>
      </c>
    </row>
    <row r="4" spans="1:12" x14ac:dyDescent="0.3">
      <c r="A4" s="213" t="s">
        <v>250</v>
      </c>
      <c r="B4" s="213">
        <v>15</v>
      </c>
      <c r="C4" s="213">
        <v>17</v>
      </c>
      <c r="D4" s="213">
        <v>19</v>
      </c>
      <c r="E4" s="213">
        <v>2</v>
      </c>
      <c r="F4" s="213">
        <v>3</v>
      </c>
      <c r="G4" s="213">
        <v>0</v>
      </c>
      <c r="H4" s="213">
        <v>16</v>
      </c>
      <c r="I4" s="213">
        <v>0</v>
      </c>
      <c r="J4" s="213">
        <v>297</v>
      </c>
      <c r="K4" s="213">
        <v>369</v>
      </c>
      <c r="L4" s="58"/>
    </row>
    <row r="5" spans="1:12" x14ac:dyDescent="0.3">
      <c r="A5" s="302" t="s">
        <v>253</v>
      </c>
      <c r="B5" s="302">
        <v>12</v>
      </c>
      <c r="C5" s="302">
        <v>22</v>
      </c>
      <c r="D5" s="302">
        <v>13</v>
      </c>
      <c r="E5" s="302">
        <v>24</v>
      </c>
      <c r="F5" s="302">
        <v>0</v>
      </c>
      <c r="G5" s="302">
        <v>0</v>
      </c>
      <c r="H5" s="302">
        <v>16</v>
      </c>
      <c r="I5" s="213">
        <v>0</v>
      </c>
      <c r="J5" s="302">
        <v>272</v>
      </c>
      <c r="K5" s="302">
        <v>359</v>
      </c>
    </row>
    <row r="6" spans="1:12" x14ac:dyDescent="0.3">
      <c r="A6" s="302" t="s">
        <v>380</v>
      </c>
      <c r="B6" s="302">
        <v>3</v>
      </c>
      <c r="C6" s="302">
        <v>10</v>
      </c>
      <c r="D6" s="302">
        <v>1</v>
      </c>
      <c r="E6" s="302">
        <v>24</v>
      </c>
      <c r="F6" s="302">
        <v>1</v>
      </c>
      <c r="G6" s="302">
        <v>0</v>
      </c>
      <c r="H6" s="302">
        <v>23</v>
      </c>
      <c r="I6" s="213">
        <v>0</v>
      </c>
      <c r="J6" s="302">
        <v>135</v>
      </c>
      <c r="K6" s="302">
        <v>197</v>
      </c>
    </row>
    <row r="7" spans="1:12" x14ac:dyDescent="0.3">
      <c r="A7" s="302" t="s">
        <v>256</v>
      </c>
      <c r="B7" s="302">
        <v>14</v>
      </c>
      <c r="C7" s="302">
        <v>13</v>
      </c>
      <c r="D7" s="302">
        <v>13</v>
      </c>
      <c r="E7" s="302">
        <v>1</v>
      </c>
      <c r="F7" s="302">
        <v>0</v>
      </c>
      <c r="G7" s="302">
        <v>0</v>
      </c>
      <c r="H7" s="302">
        <v>10</v>
      </c>
      <c r="I7" s="213">
        <v>0</v>
      </c>
      <c r="J7" s="302">
        <v>70</v>
      </c>
      <c r="K7" s="302">
        <v>121</v>
      </c>
    </row>
    <row r="8" spans="1:12" x14ac:dyDescent="0.3">
      <c r="A8" s="302" t="s">
        <v>255</v>
      </c>
      <c r="B8" s="302">
        <v>31</v>
      </c>
      <c r="C8" s="302">
        <v>10</v>
      </c>
      <c r="D8" s="302">
        <v>19</v>
      </c>
      <c r="E8" s="302">
        <v>0</v>
      </c>
      <c r="F8" s="302">
        <v>1</v>
      </c>
      <c r="G8" s="302">
        <v>0</v>
      </c>
      <c r="H8" s="302">
        <v>5</v>
      </c>
      <c r="I8" s="213">
        <v>0</v>
      </c>
      <c r="J8" s="302">
        <v>367</v>
      </c>
      <c r="K8" s="302">
        <v>433</v>
      </c>
    </row>
    <row r="9" spans="1:12" x14ac:dyDescent="0.3">
      <c r="A9" s="302" t="s">
        <v>381</v>
      </c>
      <c r="B9" s="302">
        <v>0</v>
      </c>
      <c r="C9" s="302">
        <v>0</v>
      </c>
      <c r="D9" s="302">
        <v>2</v>
      </c>
      <c r="E9" s="302">
        <v>0</v>
      </c>
      <c r="F9" s="302">
        <v>0</v>
      </c>
      <c r="G9" s="302">
        <v>0</v>
      </c>
      <c r="H9" s="302">
        <v>0</v>
      </c>
      <c r="I9" s="213">
        <v>0</v>
      </c>
      <c r="J9" s="302">
        <v>20</v>
      </c>
      <c r="K9" s="302">
        <v>22</v>
      </c>
    </row>
    <row r="10" spans="1:12" x14ac:dyDescent="0.3">
      <c r="A10" s="302" t="s">
        <v>382</v>
      </c>
      <c r="B10" s="302">
        <v>0</v>
      </c>
      <c r="C10" s="302">
        <v>0</v>
      </c>
      <c r="D10" s="302">
        <v>0</v>
      </c>
      <c r="E10" s="302">
        <v>0</v>
      </c>
      <c r="F10" s="302">
        <v>0</v>
      </c>
      <c r="G10" s="302">
        <v>0</v>
      </c>
      <c r="H10" s="302">
        <v>2</v>
      </c>
      <c r="I10" s="213">
        <v>0</v>
      </c>
      <c r="J10" s="302">
        <v>4</v>
      </c>
      <c r="K10" s="302">
        <v>6</v>
      </c>
    </row>
    <row r="11" spans="1:12" x14ac:dyDescent="0.3">
      <c r="A11" s="302" t="s">
        <v>383</v>
      </c>
      <c r="B11" s="302">
        <v>0</v>
      </c>
      <c r="C11" s="302">
        <v>0</v>
      </c>
      <c r="D11" s="302">
        <v>0</v>
      </c>
      <c r="E11" s="302">
        <v>0</v>
      </c>
      <c r="F11" s="302">
        <v>0</v>
      </c>
      <c r="G11" s="302">
        <v>0</v>
      </c>
      <c r="H11" s="302">
        <v>0</v>
      </c>
      <c r="I11" s="213">
        <v>0</v>
      </c>
      <c r="J11" s="302">
        <v>2</v>
      </c>
      <c r="K11" s="302">
        <v>2</v>
      </c>
    </row>
    <row r="12" spans="1:12" x14ac:dyDescent="0.3">
      <c r="A12" s="302" t="s">
        <v>384</v>
      </c>
      <c r="B12" s="302">
        <v>0</v>
      </c>
      <c r="C12" s="302">
        <v>0</v>
      </c>
      <c r="D12" s="302">
        <v>0</v>
      </c>
      <c r="E12" s="302">
        <v>0</v>
      </c>
      <c r="F12" s="302">
        <v>0</v>
      </c>
      <c r="G12" s="302">
        <v>0</v>
      </c>
      <c r="H12" s="302">
        <v>0</v>
      </c>
      <c r="I12" s="213">
        <v>0</v>
      </c>
      <c r="J12" s="302">
        <v>8</v>
      </c>
      <c r="K12" s="302">
        <v>8</v>
      </c>
    </row>
    <row r="13" spans="1:12" x14ac:dyDescent="0.3">
      <c r="A13" s="256" t="s">
        <v>56</v>
      </c>
      <c r="B13" s="256">
        <f>SUM(B4:B12)</f>
        <v>75</v>
      </c>
      <c r="C13" s="256">
        <f>SUM(C4:C12)</f>
        <v>72</v>
      </c>
      <c r="D13" s="256">
        <f>SUM(D4:D12)</f>
        <v>67</v>
      </c>
      <c r="E13" s="256">
        <f t="shared" ref="E13:J13" si="0">SUM(E4:E12)</f>
        <v>51</v>
      </c>
      <c r="F13" s="256">
        <f t="shared" si="0"/>
        <v>5</v>
      </c>
      <c r="G13" s="256">
        <f t="shared" si="0"/>
        <v>0</v>
      </c>
      <c r="H13" s="256">
        <f t="shared" si="0"/>
        <v>72</v>
      </c>
      <c r="I13" s="256">
        <f t="shared" si="0"/>
        <v>0</v>
      </c>
      <c r="J13" s="256">
        <f t="shared" si="0"/>
        <v>1175</v>
      </c>
      <c r="K13" s="256">
        <v>1514</v>
      </c>
    </row>
    <row r="14" spans="1:12" ht="9.75" customHeight="1" x14ac:dyDescent="0.3">
      <c r="A14" s="379"/>
      <c r="B14" s="379"/>
      <c r="C14" s="379"/>
      <c r="D14" s="379"/>
      <c r="E14" s="379"/>
      <c r="F14" s="379"/>
      <c r="G14" s="379"/>
      <c r="H14" s="379"/>
      <c r="I14" s="379"/>
      <c r="J14" s="379"/>
      <c r="K14" s="379"/>
    </row>
    <row r="15" spans="1:12" ht="16.2" thickBot="1" x14ac:dyDescent="0.35">
      <c r="A15" s="418" t="s">
        <v>209</v>
      </c>
      <c r="B15" s="413"/>
      <c r="C15" s="413"/>
      <c r="D15" s="413"/>
      <c r="E15" s="413"/>
      <c r="F15" s="413"/>
      <c r="G15" s="413"/>
      <c r="H15" s="413"/>
      <c r="I15" s="413"/>
      <c r="J15" s="413"/>
      <c r="K15" s="413"/>
    </row>
    <row r="16" spans="1:12" ht="66.599999999999994" thickBot="1" x14ac:dyDescent="0.35">
      <c r="A16" s="414" t="s">
        <v>202</v>
      </c>
      <c r="B16" s="176" t="s">
        <v>378</v>
      </c>
      <c r="C16" s="176" t="s">
        <v>379</v>
      </c>
      <c r="D16" s="415" t="s">
        <v>203</v>
      </c>
      <c r="E16" s="176" t="s">
        <v>204</v>
      </c>
      <c r="F16" s="176" t="s">
        <v>205</v>
      </c>
      <c r="G16" s="176" t="s">
        <v>206</v>
      </c>
      <c r="H16" s="416" t="s">
        <v>207</v>
      </c>
      <c r="I16" s="416" t="s">
        <v>208</v>
      </c>
      <c r="J16" s="415" t="s">
        <v>165</v>
      </c>
      <c r="K16" s="417" t="s">
        <v>56</v>
      </c>
    </row>
    <row r="17" spans="1:11" x14ac:dyDescent="0.3">
      <c r="A17" s="213" t="s">
        <v>250</v>
      </c>
      <c r="B17" s="213">
        <v>21</v>
      </c>
      <c r="C17" s="213">
        <v>9</v>
      </c>
      <c r="D17" s="213">
        <v>22</v>
      </c>
      <c r="E17" s="213">
        <v>3</v>
      </c>
      <c r="F17" s="213">
        <v>0</v>
      </c>
      <c r="G17" s="213">
        <v>0</v>
      </c>
      <c r="H17" s="213">
        <v>15</v>
      </c>
      <c r="I17" s="213">
        <v>0</v>
      </c>
      <c r="J17" s="213">
        <v>330</v>
      </c>
      <c r="K17" s="213">
        <v>400</v>
      </c>
    </row>
    <row r="18" spans="1:11" x14ac:dyDescent="0.3">
      <c r="A18" s="302" t="s">
        <v>253</v>
      </c>
      <c r="B18" s="302">
        <v>7</v>
      </c>
      <c r="C18" s="302">
        <v>20</v>
      </c>
      <c r="D18" s="302">
        <v>16</v>
      </c>
      <c r="E18" s="302">
        <v>23</v>
      </c>
      <c r="F18" s="302">
        <v>3</v>
      </c>
      <c r="G18" s="302">
        <v>0</v>
      </c>
      <c r="H18" s="302">
        <v>26</v>
      </c>
      <c r="I18" s="213">
        <v>0</v>
      </c>
      <c r="J18" s="302">
        <v>245</v>
      </c>
      <c r="K18" s="302">
        <v>340</v>
      </c>
    </row>
    <row r="19" spans="1:11" x14ac:dyDescent="0.3">
      <c r="A19" s="302" t="s">
        <v>380</v>
      </c>
      <c r="B19" s="302">
        <v>8</v>
      </c>
      <c r="C19" s="302">
        <v>19</v>
      </c>
      <c r="D19" s="302">
        <v>7</v>
      </c>
      <c r="E19" s="302">
        <v>11</v>
      </c>
      <c r="F19" s="302">
        <v>0</v>
      </c>
      <c r="G19" s="302">
        <v>0</v>
      </c>
      <c r="H19" s="302">
        <v>24</v>
      </c>
      <c r="I19" s="213">
        <v>0</v>
      </c>
      <c r="J19" s="302">
        <v>209</v>
      </c>
      <c r="K19" s="302">
        <v>278</v>
      </c>
    </row>
    <row r="20" spans="1:11" x14ac:dyDescent="0.3">
      <c r="A20" s="302" t="s">
        <v>256</v>
      </c>
      <c r="B20" s="302">
        <v>13</v>
      </c>
      <c r="C20" s="302">
        <v>17</v>
      </c>
      <c r="D20" s="302">
        <v>17</v>
      </c>
      <c r="E20" s="302">
        <v>0</v>
      </c>
      <c r="F20" s="302">
        <v>0</v>
      </c>
      <c r="G20" s="302">
        <v>0</v>
      </c>
      <c r="H20" s="302">
        <v>14</v>
      </c>
      <c r="I20" s="213">
        <v>0</v>
      </c>
      <c r="J20" s="302">
        <v>84</v>
      </c>
      <c r="K20" s="302">
        <v>145</v>
      </c>
    </row>
    <row r="21" spans="1:11" x14ac:dyDescent="0.3">
      <c r="A21" s="302" t="s">
        <v>255</v>
      </c>
      <c r="B21" s="302">
        <v>62</v>
      </c>
      <c r="C21" s="302">
        <v>31</v>
      </c>
      <c r="D21" s="302">
        <v>22</v>
      </c>
      <c r="E21" s="302">
        <v>0</v>
      </c>
      <c r="F21" s="302">
        <v>0</v>
      </c>
      <c r="G21" s="302">
        <v>0</v>
      </c>
      <c r="H21" s="302">
        <v>3</v>
      </c>
      <c r="I21" s="213">
        <v>0</v>
      </c>
      <c r="J21" s="302">
        <v>349</v>
      </c>
      <c r="K21" s="302">
        <v>467</v>
      </c>
    </row>
    <row r="22" spans="1:11" x14ac:dyDescent="0.3">
      <c r="A22" s="302" t="s">
        <v>381</v>
      </c>
      <c r="B22" s="302">
        <v>0</v>
      </c>
      <c r="C22" s="302">
        <v>0</v>
      </c>
      <c r="D22" s="302">
        <v>1</v>
      </c>
      <c r="E22" s="302">
        <v>0</v>
      </c>
      <c r="F22" s="302">
        <v>0</v>
      </c>
      <c r="G22" s="302">
        <v>0</v>
      </c>
      <c r="H22" s="302">
        <v>0</v>
      </c>
      <c r="I22" s="213">
        <v>0</v>
      </c>
      <c r="J22" s="302">
        <v>17</v>
      </c>
      <c r="K22" s="302">
        <v>18</v>
      </c>
    </row>
    <row r="23" spans="1:11" ht="13.2" customHeight="1" x14ac:dyDescent="0.3">
      <c r="A23" s="256" t="s">
        <v>56</v>
      </c>
      <c r="B23" s="256">
        <f>SUM(B17:B22)</f>
        <v>111</v>
      </c>
      <c r="C23" s="256">
        <f t="shared" ref="C23:J23" si="1">SUM(C17:C22)</f>
        <v>96</v>
      </c>
      <c r="D23" s="256">
        <f t="shared" si="1"/>
        <v>85</v>
      </c>
      <c r="E23" s="256">
        <f t="shared" si="1"/>
        <v>37</v>
      </c>
      <c r="F23" s="256">
        <f t="shared" si="1"/>
        <v>3</v>
      </c>
      <c r="G23" s="256">
        <f t="shared" si="1"/>
        <v>0</v>
      </c>
      <c r="H23" s="256">
        <f t="shared" si="1"/>
        <v>82</v>
      </c>
      <c r="I23" s="256">
        <f t="shared" si="1"/>
        <v>0</v>
      </c>
      <c r="J23" s="256">
        <f t="shared" si="1"/>
        <v>1234</v>
      </c>
      <c r="K23" s="256">
        <v>1657</v>
      </c>
    </row>
    <row r="24" spans="1:11" ht="6" hidden="1" customHeight="1" x14ac:dyDescent="0.3">
      <c r="A24" s="418"/>
      <c r="B24" s="418"/>
      <c r="C24" s="418"/>
      <c r="D24" s="418"/>
      <c r="E24" s="418"/>
      <c r="F24" s="418"/>
      <c r="G24" s="418"/>
      <c r="H24" s="418"/>
      <c r="I24" s="418"/>
      <c r="J24" s="418"/>
      <c r="K24" s="418"/>
    </row>
    <row r="25" spans="1:11" ht="17.25" customHeight="1" x14ac:dyDescent="0.3">
      <c r="A25" s="256" t="s">
        <v>129</v>
      </c>
      <c r="B25" s="256">
        <f>+B13-B23</f>
        <v>-36</v>
      </c>
      <c r="C25" s="256">
        <f>C13-C23</f>
        <v>-24</v>
      </c>
      <c r="D25" s="256">
        <f>+D13-D23</f>
        <v>-18</v>
      </c>
      <c r="E25" s="256">
        <f>+E13-E23</f>
        <v>14</v>
      </c>
      <c r="F25" s="256">
        <f>+F13-F23</f>
        <v>2</v>
      </c>
      <c r="G25" s="256">
        <f t="shared" ref="G25:K25" si="2">+G13-G23</f>
        <v>0</v>
      </c>
      <c r="H25" s="256">
        <f t="shared" si="2"/>
        <v>-10</v>
      </c>
      <c r="I25" s="256">
        <f t="shared" si="2"/>
        <v>0</v>
      </c>
      <c r="J25" s="256">
        <f t="shared" si="2"/>
        <v>-59</v>
      </c>
      <c r="K25" s="256">
        <f t="shared" si="2"/>
        <v>-143</v>
      </c>
    </row>
    <row r="26" spans="1:11" x14ac:dyDescent="0.3">
      <c r="A26" s="256" t="s">
        <v>210</v>
      </c>
      <c r="B26" s="223">
        <f>+IFERROR(B25/B23,0)*100</f>
        <v>-32.432432432432435</v>
      </c>
      <c r="C26" s="223">
        <f>+IFERROR(C25/C23,0)*100</f>
        <v>-25</v>
      </c>
      <c r="D26" s="223">
        <f>+IFERROR(D25/D23,0)*100</f>
        <v>-21.176470588235293</v>
      </c>
      <c r="E26" s="223">
        <f>+IFERROR(E25/E23,0)*100</f>
        <v>37.837837837837839</v>
      </c>
      <c r="F26" s="223">
        <f>+IFERROR(F25/F23,0)*100</f>
        <v>66.666666666666657</v>
      </c>
      <c r="G26" s="223">
        <f t="shared" ref="G26:K26" si="3">+IFERROR(G25/G23,0)*100</f>
        <v>0</v>
      </c>
      <c r="H26" s="223">
        <f t="shared" si="3"/>
        <v>-12.195121951219512</v>
      </c>
      <c r="I26" s="223">
        <f t="shared" si="3"/>
        <v>0</v>
      </c>
      <c r="J26" s="223">
        <f t="shared" si="3"/>
        <v>-4.7811993517017832</v>
      </c>
      <c r="K26" s="223">
        <f t="shared" si="3"/>
        <v>-8.6300543150271576</v>
      </c>
    </row>
    <row r="27" spans="1:11" x14ac:dyDescent="0.3">
      <c r="J27" s="10"/>
      <c r="K27" s="10"/>
    </row>
  </sheetData>
  <mergeCells count="1">
    <mergeCell ref="A1:K1"/>
  </mergeCells>
  <phoneticPr fontId="2" type="noConversion"/>
  <pageMargins left="0.75" right="0.75" top="1" bottom="1" header="0.4921259845" footer="0.4921259845"/>
  <pageSetup paperSize="9" scale="9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48"/>
  <sheetViews>
    <sheetView view="pageBreakPreview" topLeftCell="A19" zoomScaleNormal="100" zoomScaleSheetLayoutView="100" workbookViewId="0">
      <pane xSplit="18840" topLeftCell="O1"/>
      <selection activeCell="B3" sqref="B3"/>
      <selection pane="topRight" activeCell="K21" sqref="K21"/>
    </sheetView>
  </sheetViews>
  <sheetFormatPr defaultRowHeight="15.6" x14ac:dyDescent="0.3"/>
  <cols>
    <col min="1" max="1" width="23.09765625" customWidth="1"/>
    <col min="2" max="4" width="13" customWidth="1"/>
  </cols>
  <sheetData>
    <row r="1" spans="1:11" ht="39.75" customHeight="1" x14ac:dyDescent="0.3">
      <c r="A1" s="661" t="s">
        <v>211</v>
      </c>
      <c r="B1" s="661"/>
      <c r="C1" s="661"/>
      <c r="D1" s="661"/>
      <c r="E1" s="14"/>
      <c r="F1" s="14"/>
      <c r="G1" s="14"/>
      <c r="H1" s="14"/>
      <c r="I1" s="14"/>
    </row>
    <row r="2" spans="1:11" ht="18" thickBot="1" x14ac:dyDescent="0.35">
      <c r="A2" s="266" t="s">
        <v>201</v>
      </c>
      <c r="B2" s="419"/>
      <c r="C2" s="419"/>
      <c r="D2" s="419"/>
      <c r="E2" s="14"/>
      <c r="F2" s="14"/>
      <c r="G2" s="14"/>
      <c r="H2" s="14"/>
      <c r="I2" s="14"/>
    </row>
    <row r="3" spans="1:11" x14ac:dyDescent="0.3">
      <c r="A3" s="420" t="s">
        <v>212</v>
      </c>
      <c r="B3" s="265" t="s">
        <v>213</v>
      </c>
      <c r="C3" s="265" t="s">
        <v>214</v>
      </c>
      <c r="D3" s="421" t="s">
        <v>215</v>
      </c>
      <c r="E3" s="7"/>
      <c r="F3" s="7"/>
      <c r="G3" s="7"/>
      <c r="H3" s="20"/>
      <c r="I3" s="20"/>
      <c r="K3" s="4"/>
    </row>
    <row r="4" spans="1:11" x14ac:dyDescent="0.3">
      <c r="A4" s="412" t="s">
        <v>250</v>
      </c>
      <c r="B4" s="196" t="s">
        <v>385</v>
      </c>
      <c r="C4" s="196"/>
      <c r="D4" s="208"/>
      <c r="E4" s="4"/>
      <c r="F4" s="4"/>
      <c r="G4" s="4"/>
      <c r="H4" s="4"/>
      <c r="I4" s="4"/>
      <c r="K4" s="4"/>
    </row>
    <row r="5" spans="1:11" x14ac:dyDescent="0.3">
      <c r="A5" s="412" t="s">
        <v>253</v>
      </c>
      <c r="B5" s="196" t="s">
        <v>386</v>
      </c>
      <c r="C5" s="196" t="s">
        <v>387</v>
      </c>
      <c r="D5" s="208"/>
      <c r="E5" s="4"/>
      <c r="F5" s="4"/>
      <c r="G5" s="4"/>
      <c r="H5" s="4"/>
      <c r="I5" s="4"/>
      <c r="K5" s="4"/>
    </row>
    <row r="6" spans="1:11" x14ac:dyDescent="0.3">
      <c r="A6" s="412" t="s">
        <v>253</v>
      </c>
      <c r="B6" s="196" t="s">
        <v>388</v>
      </c>
      <c r="C6" s="196" t="s">
        <v>389</v>
      </c>
      <c r="D6" s="208"/>
      <c r="E6" s="4"/>
      <c r="F6" s="4"/>
      <c r="G6" s="4"/>
      <c r="H6" s="4"/>
      <c r="I6" s="4"/>
      <c r="K6" s="4"/>
    </row>
    <row r="7" spans="1:11" x14ac:dyDescent="0.3">
      <c r="A7" s="412" t="s">
        <v>250</v>
      </c>
      <c r="B7" s="196" t="s">
        <v>390</v>
      </c>
      <c r="C7" s="196" t="s">
        <v>391</v>
      </c>
      <c r="D7" s="208"/>
      <c r="E7" s="4"/>
      <c r="F7" s="4"/>
      <c r="G7" s="4"/>
      <c r="H7" s="4"/>
      <c r="I7" s="4"/>
      <c r="K7" s="4"/>
    </row>
    <row r="8" spans="1:11" x14ac:dyDescent="0.3">
      <c r="A8" s="412" t="s">
        <v>253</v>
      </c>
      <c r="B8" s="196" t="s">
        <v>392</v>
      </c>
      <c r="C8" s="196" t="s">
        <v>393</v>
      </c>
      <c r="D8" s="193"/>
      <c r="E8" s="4"/>
      <c r="F8" s="4"/>
      <c r="G8" s="4"/>
      <c r="H8" s="4"/>
      <c r="I8" s="4"/>
      <c r="K8" s="5"/>
    </row>
    <row r="9" spans="1:11" x14ac:dyDescent="0.3">
      <c r="A9" s="412" t="s">
        <v>253</v>
      </c>
      <c r="B9" s="196" t="s">
        <v>394</v>
      </c>
      <c r="C9" s="196" t="s">
        <v>395</v>
      </c>
      <c r="D9" s="193"/>
      <c r="E9" s="4"/>
      <c r="F9" s="4"/>
      <c r="G9" s="4"/>
      <c r="H9" s="4"/>
      <c r="I9" s="4"/>
      <c r="K9" s="5"/>
    </row>
    <row r="10" spans="1:11" x14ac:dyDescent="0.3">
      <c r="A10" s="412" t="s">
        <v>253</v>
      </c>
      <c r="B10" s="196" t="s">
        <v>396</v>
      </c>
      <c r="C10" s="196"/>
      <c r="D10" s="193"/>
      <c r="E10" s="4"/>
      <c r="F10" s="4"/>
      <c r="G10" s="4"/>
      <c r="H10" s="4"/>
      <c r="I10" s="4"/>
      <c r="K10" s="5"/>
    </row>
    <row r="11" spans="1:11" x14ac:dyDescent="0.3">
      <c r="A11" s="412" t="s">
        <v>253</v>
      </c>
      <c r="B11" s="196" t="s">
        <v>397</v>
      </c>
      <c r="C11" s="196"/>
      <c r="D11" s="193"/>
      <c r="E11" s="4"/>
      <c r="F11" s="4"/>
      <c r="G11" s="4"/>
      <c r="H11" s="4"/>
      <c r="I11" s="4"/>
      <c r="K11" s="5"/>
    </row>
    <row r="12" spans="1:11" x14ac:dyDescent="0.3">
      <c r="A12" s="412" t="s">
        <v>253</v>
      </c>
      <c r="B12" s="196" t="s">
        <v>398</v>
      </c>
      <c r="C12" s="196"/>
      <c r="D12" s="193"/>
      <c r="E12" s="4"/>
      <c r="F12" s="4"/>
      <c r="G12" s="4"/>
      <c r="H12" s="4"/>
      <c r="I12" s="4"/>
      <c r="K12" s="5"/>
    </row>
    <row r="13" spans="1:11" x14ac:dyDescent="0.3">
      <c r="A13" s="412" t="s">
        <v>253</v>
      </c>
      <c r="B13" s="196" t="s">
        <v>399</v>
      </c>
      <c r="C13" s="196"/>
      <c r="D13" s="193"/>
      <c r="E13" s="4"/>
      <c r="F13" s="4"/>
      <c r="G13" s="4"/>
      <c r="H13" s="4"/>
      <c r="I13" s="4"/>
      <c r="K13" s="5"/>
    </row>
    <row r="14" spans="1:11" x14ac:dyDescent="0.3">
      <c r="A14" s="412" t="s">
        <v>253</v>
      </c>
      <c r="B14" s="196" t="s">
        <v>400</v>
      </c>
      <c r="C14" s="196"/>
      <c r="D14" s="193"/>
      <c r="E14" s="4"/>
      <c r="F14" s="4"/>
      <c r="G14" s="4"/>
      <c r="H14" s="4"/>
      <c r="I14" s="4"/>
      <c r="K14" s="5"/>
    </row>
    <row r="15" spans="1:11" x14ac:dyDescent="0.3">
      <c r="A15" s="412" t="s">
        <v>253</v>
      </c>
      <c r="B15" s="196" t="s">
        <v>401</v>
      </c>
      <c r="C15" s="196"/>
      <c r="D15" s="193"/>
      <c r="E15" s="4"/>
      <c r="F15" s="4"/>
      <c r="G15" s="4"/>
      <c r="H15" s="4"/>
      <c r="I15" s="4"/>
      <c r="K15" s="5"/>
    </row>
    <row r="16" spans="1:11" x14ac:dyDescent="0.3">
      <c r="A16" s="256" t="s">
        <v>56</v>
      </c>
      <c r="B16" s="256">
        <v>21</v>
      </c>
      <c r="C16" s="256">
        <v>9</v>
      </c>
      <c r="D16" s="256">
        <v>0</v>
      </c>
      <c r="E16" s="4"/>
      <c r="F16" s="4"/>
      <c r="G16" s="4"/>
      <c r="H16" s="4"/>
      <c r="I16" s="4"/>
      <c r="K16" s="5"/>
    </row>
    <row r="17" spans="1:11" x14ac:dyDescent="0.3">
      <c r="A17" s="193"/>
      <c r="B17" s="193"/>
      <c r="C17" s="193"/>
      <c r="D17" s="193"/>
      <c r="E17" s="4"/>
      <c r="F17" s="4"/>
      <c r="G17" s="4"/>
      <c r="H17" s="4"/>
      <c r="I17" s="4"/>
      <c r="K17" s="5"/>
    </row>
    <row r="18" spans="1:11" ht="16.2" thickBot="1" x14ac:dyDescent="0.35">
      <c r="A18" s="266" t="s">
        <v>209</v>
      </c>
      <c r="B18" s="422"/>
      <c r="C18" s="422"/>
      <c r="D18" s="422"/>
      <c r="E18" s="4"/>
      <c r="F18" s="4"/>
      <c r="G18" s="4"/>
      <c r="H18" s="4"/>
      <c r="I18" s="4"/>
      <c r="K18" s="5"/>
    </row>
    <row r="19" spans="1:11" x14ac:dyDescent="0.3">
      <c r="A19" s="420" t="s">
        <v>212</v>
      </c>
      <c r="B19" s="265" t="s">
        <v>213</v>
      </c>
      <c r="C19" s="265" t="s">
        <v>214</v>
      </c>
      <c r="D19" s="421" t="s">
        <v>215</v>
      </c>
      <c r="E19" s="4"/>
      <c r="F19" s="4"/>
      <c r="G19" s="4"/>
      <c r="H19" s="4"/>
      <c r="I19" s="4"/>
      <c r="K19" s="5"/>
    </row>
    <row r="20" spans="1:11" x14ac:dyDescent="0.3">
      <c r="A20" s="412" t="s">
        <v>253</v>
      </c>
      <c r="B20" s="196" t="s">
        <v>402</v>
      </c>
      <c r="C20" s="196" t="s">
        <v>403</v>
      </c>
      <c r="D20" s="208"/>
      <c r="E20" s="4"/>
      <c r="F20" s="4"/>
      <c r="G20" s="4"/>
      <c r="H20" s="4"/>
      <c r="I20" s="4"/>
      <c r="K20" s="5"/>
    </row>
    <row r="21" spans="1:11" x14ac:dyDescent="0.3">
      <c r="A21" s="412" t="s">
        <v>250</v>
      </c>
      <c r="B21" s="196" t="s">
        <v>404</v>
      </c>
      <c r="C21" s="196" t="s">
        <v>405</v>
      </c>
      <c r="D21" s="208"/>
      <c r="E21" s="4"/>
      <c r="F21" s="4"/>
      <c r="G21" s="4"/>
      <c r="H21" s="4"/>
      <c r="I21" s="4"/>
      <c r="K21" s="5"/>
    </row>
    <row r="22" spans="1:11" x14ac:dyDescent="0.3">
      <c r="A22" s="412" t="s">
        <v>253</v>
      </c>
      <c r="B22" s="196" t="s">
        <v>406</v>
      </c>
      <c r="C22" s="196" t="s">
        <v>407</v>
      </c>
      <c r="D22" s="208"/>
      <c r="E22" s="4"/>
      <c r="F22" s="4"/>
      <c r="G22" s="4"/>
      <c r="H22" s="4"/>
      <c r="I22" s="4"/>
      <c r="K22" s="5"/>
    </row>
    <row r="23" spans="1:11" x14ac:dyDescent="0.3">
      <c r="A23" s="412" t="s">
        <v>253</v>
      </c>
      <c r="B23" s="196" t="s">
        <v>408</v>
      </c>
      <c r="C23" s="196"/>
      <c r="D23" s="208"/>
      <c r="E23" s="4"/>
      <c r="F23" s="4"/>
      <c r="G23" s="4"/>
      <c r="H23" s="4"/>
      <c r="I23" s="4"/>
      <c r="K23" s="5"/>
    </row>
    <row r="24" spans="1:11" x14ac:dyDescent="0.3">
      <c r="A24" s="412" t="s">
        <v>253</v>
      </c>
      <c r="B24" s="196" t="s">
        <v>409</v>
      </c>
      <c r="C24" s="196"/>
      <c r="D24" s="193"/>
      <c r="E24" s="4"/>
      <c r="F24" s="4"/>
      <c r="G24" s="4"/>
      <c r="H24" s="4"/>
      <c r="I24" s="4"/>
      <c r="K24" s="5"/>
    </row>
    <row r="25" spans="1:11" x14ac:dyDescent="0.3">
      <c r="A25" s="412" t="s">
        <v>253</v>
      </c>
      <c r="B25" s="196" t="s">
        <v>394</v>
      </c>
      <c r="C25" s="196"/>
      <c r="D25" s="193"/>
      <c r="E25" s="4"/>
      <c r="F25" s="4"/>
      <c r="G25" s="4"/>
      <c r="H25" s="4"/>
      <c r="I25" s="4"/>
      <c r="K25" s="5"/>
    </row>
    <row r="26" spans="1:11" x14ac:dyDescent="0.3">
      <c r="A26" s="412" t="s">
        <v>253</v>
      </c>
      <c r="B26" s="196" t="s">
        <v>410</v>
      </c>
      <c r="C26" s="196"/>
      <c r="D26" s="193"/>
      <c r="E26" s="4"/>
      <c r="F26" s="4"/>
      <c r="G26" s="4"/>
      <c r="H26" s="4"/>
      <c r="I26" s="4"/>
      <c r="K26" s="5"/>
    </row>
    <row r="27" spans="1:11" x14ac:dyDescent="0.3">
      <c r="A27" s="412" t="s">
        <v>253</v>
      </c>
      <c r="B27" s="196" t="s">
        <v>399</v>
      </c>
      <c r="C27" s="196"/>
      <c r="D27" s="193"/>
      <c r="E27" s="4"/>
      <c r="F27" s="4"/>
      <c r="G27" s="4"/>
      <c r="H27" s="4"/>
      <c r="I27" s="4"/>
      <c r="K27" s="5"/>
    </row>
    <row r="28" spans="1:11" x14ac:dyDescent="0.3">
      <c r="A28" s="412" t="s">
        <v>253</v>
      </c>
      <c r="B28" s="196" t="s">
        <v>400</v>
      </c>
      <c r="C28" s="196"/>
      <c r="D28" s="193"/>
      <c r="E28" s="4"/>
      <c r="F28" s="4"/>
      <c r="G28" s="4"/>
      <c r="H28" s="4"/>
      <c r="I28" s="4"/>
      <c r="K28" s="5"/>
    </row>
    <row r="29" spans="1:11" x14ac:dyDescent="0.3">
      <c r="A29" s="412" t="s">
        <v>253</v>
      </c>
      <c r="B29" s="196" t="s">
        <v>411</v>
      </c>
      <c r="C29" s="196"/>
      <c r="D29" s="193"/>
      <c r="E29" s="4"/>
      <c r="F29" s="4"/>
      <c r="G29" s="4"/>
      <c r="H29" s="4"/>
      <c r="I29" s="4"/>
      <c r="K29" s="5"/>
    </row>
    <row r="30" spans="1:11" x14ac:dyDescent="0.3">
      <c r="A30" s="256" t="s">
        <v>56</v>
      </c>
      <c r="B30" s="256">
        <v>25</v>
      </c>
      <c r="C30" s="256">
        <v>4</v>
      </c>
      <c r="D30" s="256">
        <v>0</v>
      </c>
      <c r="E30" s="4"/>
      <c r="F30" s="4"/>
      <c r="G30" s="4"/>
      <c r="H30" s="4"/>
      <c r="I30" s="4"/>
      <c r="K30" s="5"/>
    </row>
    <row r="31" spans="1:11" x14ac:dyDescent="0.3">
      <c r="A31" s="256" t="s">
        <v>129</v>
      </c>
      <c r="B31" s="256">
        <f>+B16-B30</f>
        <v>-4</v>
      </c>
      <c r="C31" s="256">
        <f>+C16-C30</f>
        <v>5</v>
      </c>
      <c r="D31" s="256">
        <f>+D16-D30</f>
        <v>0</v>
      </c>
      <c r="E31" s="4"/>
      <c r="F31" s="4"/>
      <c r="G31" s="4"/>
      <c r="H31" s="4"/>
      <c r="I31" s="4"/>
      <c r="K31" s="5"/>
    </row>
    <row r="32" spans="1:11" x14ac:dyDescent="0.3">
      <c r="A32" s="256" t="s">
        <v>210</v>
      </c>
      <c r="B32" s="223">
        <f>+IFERROR(B31/B30,0)*100</f>
        <v>-16</v>
      </c>
      <c r="C32" s="223">
        <f>+IFERROR(C31/C30,0)*100</f>
        <v>125</v>
      </c>
      <c r="D32" s="223">
        <f>+IFERROR(D31/D30,0)*100</f>
        <v>0</v>
      </c>
      <c r="E32" s="4"/>
      <c r="F32" s="4"/>
      <c r="G32" s="4"/>
      <c r="H32" s="4"/>
      <c r="I32" s="4"/>
      <c r="K32" s="5"/>
    </row>
    <row r="33" spans="11:11" x14ac:dyDescent="0.3">
      <c r="K33" s="5"/>
    </row>
    <row r="34" spans="11:11" x14ac:dyDescent="0.3">
      <c r="K34" s="5"/>
    </row>
    <row r="35" spans="11:11" x14ac:dyDescent="0.3">
      <c r="K35" s="5"/>
    </row>
    <row r="36" spans="11:11" x14ac:dyDescent="0.3">
      <c r="K36" s="5"/>
    </row>
    <row r="37" spans="11:11" x14ac:dyDescent="0.3">
      <c r="K37" s="5"/>
    </row>
    <row r="38" spans="11:11" x14ac:dyDescent="0.3">
      <c r="K38" s="5"/>
    </row>
    <row r="39" spans="11:11" x14ac:dyDescent="0.3">
      <c r="K39" s="5"/>
    </row>
    <row r="40" spans="11:11" x14ac:dyDescent="0.3">
      <c r="K40" s="5"/>
    </row>
    <row r="41" spans="11:11" x14ac:dyDescent="0.3">
      <c r="K41" s="5"/>
    </row>
    <row r="42" spans="11:11" x14ac:dyDescent="0.3">
      <c r="K42" s="5"/>
    </row>
    <row r="43" spans="11:11" x14ac:dyDescent="0.3">
      <c r="K43" s="5"/>
    </row>
    <row r="44" spans="11:11" x14ac:dyDescent="0.3">
      <c r="K44" s="5"/>
    </row>
    <row r="45" spans="11:11" x14ac:dyDescent="0.3">
      <c r="K45" s="5"/>
    </row>
    <row r="46" spans="11:11" x14ac:dyDescent="0.3">
      <c r="K46" s="5"/>
    </row>
    <row r="47" spans="11:11" x14ac:dyDescent="0.3">
      <c r="K47" s="6"/>
    </row>
    <row r="48" spans="11:11" x14ac:dyDescent="0.3">
      <c r="K48" s="4"/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topLeftCell="A34" workbookViewId="0">
      <selection activeCell="B17" sqref="B17:F17"/>
    </sheetView>
  </sheetViews>
  <sheetFormatPr defaultRowHeight="15.6" x14ac:dyDescent="0.3"/>
  <cols>
    <col min="1" max="1" width="12.09765625" style="31" customWidth="1"/>
    <col min="2" max="2" width="26.59765625" style="31" customWidth="1"/>
    <col min="3" max="5" width="8" style="31" customWidth="1"/>
    <col min="6" max="6" width="11.5" style="31" customWidth="1"/>
    <col min="7" max="8" width="8" style="31" customWidth="1"/>
    <col min="9" max="9" width="7.69921875" style="31" customWidth="1"/>
    <col min="11" max="11" width="9.69921875" customWidth="1"/>
    <col min="257" max="257" width="12.09765625" customWidth="1"/>
    <col min="258" max="264" width="8" customWidth="1"/>
    <col min="265" max="265" width="7.69921875" customWidth="1"/>
    <col min="267" max="267" width="9.69921875" customWidth="1"/>
    <col min="513" max="513" width="12.09765625" customWidth="1"/>
    <col min="514" max="520" width="8" customWidth="1"/>
    <col min="521" max="521" width="7.69921875" customWidth="1"/>
    <col min="523" max="523" width="9.69921875" customWidth="1"/>
    <col min="769" max="769" width="12.09765625" customWidth="1"/>
    <col min="770" max="776" width="8" customWidth="1"/>
    <col min="777" max="777" width="7.69921875" customWidth="1"/>
    <col min="779" max="779" width="9.69921875" customWidth="1"/>
    <col min="1025" max="1025" width="12.09765625" customWidth="1"/>
    <col min="1026" max="1032" width="8" customWidth="1"/>
    <col min="1033" max="1033" width="7.69921875" customWidth="1"/>
    <col min="1035" max="1035" width="9.69921875" customWidth="1"/>
    <col min="1281" max="1281" width="12.09765625" customWidth="1"/>
    <col min="1282" max="1288" width="8" customWidth="1"/>
    <col min="1289" max="1289" width="7.69921875" customWidth="1"/>
    <col min="1291" max="1291" width="9.69921875" customWidth="1"/>
    <col min="1537" max="1537" width="12.09765625" customWidth="1"/>
    <col min="1538" max="1544" width="8" customWidth="1"/>
    <col min="1545" max="1545" width="7.69921875" customWidth="1"/>
    <col min="1547" max="1547" width="9.69921875" customWidth="1"/>
    <col min="1793" max="1793" width="12.09765625" customWidth="1"/>
    <col min="1794" max="1800" width="8" customWidth="1"/>
    <col min="1801" max="1801" width="7.69921875" customWidth="1"/>
    <col min="1803" max="1803" width="9.69921875" customWidth="1"/>
    <col min="2049" max="2049" width="12.09765625" customWidth="1"/>
    <col min="2050" max="2056" width="8" customWidth="1"/>
    <col min="2057" max="2057" width="7.69921875" customWidth="1"/>
    <col min="2059" max="2059" width="9.69921875" customWidth="1"/>
    <col min="2305" max="2305" width="12.09765625" customWidth="1"/>
    <col min="2306" max="2312" width="8" customWidth="1"/>
    <col min="2313" max="2313" width="7.69921875" customWidth="1"/>
    <col min="2315" max="2315" width="9.69921875" customWidth="1"/>
    <col min="2561" max="2561" width="12.09765625" customWidth="1"/>
    <col min="2562" max="2568" width="8" customWidth="1"/>
    <col min="2569" max="2569" width="7.69921875" customWidth="1"/>
    <col min="2571" max="2571" width="9.69921875" customWidth="1"/>
    <col min="2817" max="2817" width="12.09765625" customWidth="1"/>
    <col min="2818" max="2824" width="8" customWidth="1"/>
    <col min="2825" max="2825" width="7.69921875" customWidth="1"/>
    <col min="2827" max="2827" width="9.69921875" customWidth="1"/>
    <col min="3073" max="3073" width="12.09765625" customWidth="1"/>
    <col min="3074" max="3080" width="8" customWidth="1"/>
    <col min="3081" max="3081" width="7.69921875" customWidth="1"/>
    <col min="3083" max="3083" width="9.69921875" customWidth="1"/>
    <col min="3329" max="3329" width="12.09765625" customWidth="1"/>
    <col min="3330" max="3336" width="8" customWidth="1"/>
    <col min="3337" max="3337" width="7.69921875" customWidth="1"/>
    <col min="3339" max="3339" width="9.69921875" customWidth="1"/>
    <col min="3585" max="3585" width="12.09765625" customWidth="1"/>
    <col min="3586" max="3592" width="8" customWidth="1"/>
    <col min="3593" max="3593" width="7.69921875" customWidth="1"/>
    <col min="3595" max="3595" width="9.69921875" customWidth="1"/>
    <col min="3841" max="3841" width="12.09765625" customWidth="1"/>
    <col min="3842" max="3848" width="8" customWidth="1"/>
    <col min="3849" max="3849" width="7.69921875" customWidth="1"/>
    <col min="3851" max="3851" width="9.69921875" customWidth="1"/>
    <col min="4097" max="4097" width="12.09765625" customWidth="1"/>
    <col min="4098" max="4104" width="8" customWidth="1"/>
    <col min="4105" max="4105" width="7.69921875" customWidth="1"/>
    <col min="4107" max="4107" width="9.69921875" customWidth="1"/>
    <col min="4353" max="4353" width="12.09765625" customWidth="1"/>
    <col min="4354" max="4360" width="8" customWidth="1"/>
    <col min="4361" max="4361" width="7.69921875" customWidth="1"/>
    <col min="4363" max="4363" width="9.69921875" customWidth="1"/>
    <col min="4609" max="4609" width="12.09765625" customWidth="1"/>
    <col min="4610" max="4616" width="8" customWidth="1"/>
    <col min="4617" max="4617" width="7.69921875" customWidth="1"/>
    <col min="4619" max="4619" width="9.69921875" customWidth="1"/>
    <col min="4865" max="4865" width="12.09765625" customWidth="1"/>
    <col min="4866" max="4872" width="8" customWidth="1"/>
    <col min="4873" max="4873" width="7.69921875" customWidth="1"/>
    <col min="4875" max="4875" width="9.69921875" customWidth="1"/>
    <col min="5121" max="5121" width="12.09765625" customWidth="1"/>
    <col min="5122" max="5128" width="8" customWidth="1"/>
    <col min="5129" max="5129" width="7.69921875" customWidth="1"/>
    <col min="5131" max="5131" width="9.69921875" customWidth="1"/>
    <col min="5377" max="5377" width="12.09765625" customWidth="1"/>
    <col min="5378" max="5384" width="8" customWidth="1"/>
    <col min="5385" max="5385" width="7.69921875" customWidth="1"/>
    <col min="5387" max="5387" width="9.69921875" customWidth="1"/>
    <col min="5633" max="5633" width="12.09765625" customWidth="1"/>
    <col min="5634" max="5640" width="8" customWidth="1"/>
    <col min="5641" max="5641" width="7.69921875" customWidth="1"/>
    <col min="5643" max="5643" width="9.69921875" customWidth="1"/>
    <col min="5889" max="5889" width="12.09765625" customWidth="1"/>
    <col min="5890" max="5896" width="8" customWidth="1"/>
    <col min="5897" max="5897" width="7.69921875" customWidth="1"/>
    <col min="5899" max="5899" width="9.69921875" customWidth="1"/>
    <col min="6145" max="6145" width="12.09765625" customWidth="1"/>
    <col min="6146" max="6152" width="8" customWidth="1"/>
    <col min="6153" max="6153" width="7.69921875" customWidth="1"/>
    <col min="6155" max="6155" width="9.69921875" customWidth="1"/>
    <col min="6401" max="6401" width="12.09765625" customWidth="1"/>
    <col min="6402" max="6408" width="8" customWidth="1"/>
    <col min="6409" max="6409" width="7.69921875" customWidth="1"/>
    <col min="6411" max="6411" width="9.69921875" customWidth="1"/>
    <col min="6657" max="6657" width="12.09765625" customWidth="1"/>
    <col min="6658" max="6664" width="8" customWidth="1"/>
    <col min="6665" max="6665" width="7.69921875" customWidth="1"/>
    <col min="6667" max="6667" width="9.69921875" customWidth="1"/>
    <col min="6913" max="6913" width="12.09765625" customWidth="1"/>
    <col min="6914" max="6920" width="8" customWidth="1"/>
    <col min="6921" max="6921" width="7.69921875" customWidth="1"/>
    <col min="6923" max="6923" width="9.69921875" customWidth="1"/>
    <col min="7169" max="7169" width="12.09765625" customWidth="1"/>
    <col min="7170" max="7176" width="8" customWidth="1"/>
    <col min="7177" max="7177" width="7.69921875" customWidth="1"/>
    <col min="7179" max="7179" width="9.69921875" customWidth="1"/>
    <col min="7425" max="7425" width="12.09765625" customWidth="1"/>
    <col min="7426" max="7432" width="8" customWidth="1"/>
    <col min="7433" max="7433" width="7.69921875" customWidth="1"/>
    <col min="7435" max="7435" width="9.69921875" customWidth="1"/>
    <col min="7681" max="7681" width="12.09765625" customWidth="1"/>
    <col min="7682" max="7688" width="8" customWidth="1"/>
    <col min="7689" max="7689" width="7.69921875" customWidth="1"/>
    <col min="7691" max="7691" width="9.69921875" customWidth="1"/>
    <col min="7937" max="7937" width="12.09765625" customWidth="1"/>
    <col min="7938" max="7944" width="8" customWidth="1"/>
    <col min="7945" max="7945" width="7.69921875" customWidth="1"/>
    <col min="7947" max="7947" width="9.69921875" customWidth="1"/>
    <col min="8193" max="8193" width="12.09765625" customWidth="1"/>
    <col min="8194" max="8200" width="8" customWidth="1"/>
    <col min="8201" max="8201" width="7.69921875" customWidth="1"/>
    <col min="8203" max="8203" width="9.69921875" customWidth="1"/>
    <col min="8449" max="8449" width="12.09765625" customWidth="1"/>
    <col min="8450" max="8456" width="8" customWidth="1"/>
    <col min="8457" max="8457" width="7.69921875" customWidth="1"/>
    <col min="8459" max="8459" width="9.69921875" customWidth="1"/>
    <col min="8705" max="8705" width="12.09765625" customWidth="1"/>
    <col min="8706" max="8712" width="8" customWidth="1"/>
    <col min="8713" max="8713" width="7.69921875" customWidth="1"/>
    <col min="8715" max="8715" width="9.69921875" customWidth="1"/>
    <col min="8961" max="8961" width="12.09765625" customWidth="1"/>
    <col min="8962" max="8968" width="8" customWidth="1"/>
    <col min="8969" max="8969" width="7.69921875" customWidth="1"/>
    <col min="8971" max="8971" width="9.69921875" customWidth="1"/>
    <col min="9217" max="9217" width="12.09765625" customWidth="1"/>
    <col min="9218" max="9224" width="8" customWidth="1"/>
    <col min="9225" max="9225" width="7.69921875" customWidth="1"/>
    <col min="9227" max="9227" width="9.69921875" customWidth="1"/>
    <col min="9473" max="9473" width="12.09765625" customWidth="1"/>
    <col min="9474" max="9480" width="8" customWidth="1"/>
    <col min="9481" max="9481" width="7.69921875" customWidth="1"/>
    <col min="9483" max="9483" width="9.69921875" customWidth="1"/>
    <col min="9729" max="9729" width="12.09765625" customWidth="1"/>
    <col min="9730" max="9736" width="8" customWidth="1"/>
    <col min="9737" max="9737" width="7.69921875" customWidth="1"/>
    <col min="9739" max="9739" width="9.69921875" customWidth="1"/>
    <col min="9985" max="9985" width="12.09765625" customWidth="1"/>
    <col min="9986" max="9992" width="8" customWidth="1"/>
    <col min="9993" max="9993" width="7.69921875" customWidth="1"/>
    <col min="9995" max="9995" width="9.69921875" customWidth="1"/>
    <col min="10241" max="10241" width="12.09765625" customWidth="1"/>
    <col min="10242" max="10248" width="8" customWidth="1"/>
    <col min="10249" max="10249" width="7.69921875" customWidth="1"/>
    <col min="10251" max="10251" width="9.69921875" customWidth="1"/>
    <col min="10497" max="10497" width="12.09765625" customWidth="1"/>
    <col min="10498" max="10504" width="8" customWidth="1"/>
    <col min="10505" max="10505" width="7.69921875" customWidth="1"/>
    <col min="10507" max="10507" width="9.69921875" customWidth="1"/>
    <col min="10753" max="10753" width="12.09765625" customWidth="1"/>
    <col min="10754" max="10760" width="8" customWidth="1"/>
    <col min="10761" max="10761" width="7.69921875" customWidth="1"/>
    <col min="10763" max="10763" width="9.69921875" customWidth="1"/>
    <col min="11009" max="11009" width="12.09765625" customWidth="1"/>
    <col min="11010" max="11016" width="8" customWidth="1"/>
    <col min="11017" max="11017" width="7.69921875" customWidth="1"/>
    <col min="11019" max="11019" width="9.69921875" customWidth="1"/>
    <col min="11265" max="11265" width="12.09765625" customWidth="1"/>
    <col min="11266" max="11272" width="8" customWidth="1"/>
    <col min="11273" max="11273" width="7.69921875" customWidth="1"/>
    <col min="11275" max="11275" width="9.69921875" customWidth="1"/>
    <col min="11521" max="11521" width="12.09765625" customWidth="1"/>
    <col min="11522" max="11528" width="8" customWidth="1"/>
    <col min="11529" max="11529" width="7.69921875" customWidth="1"/>
    <col min="11531" max="11531" width="9.69921875" customWidth="1"/>
    <col min="11777" max="11777" width="12.09765625" customWidth="1"/>
    <col min="11778" max="11784" width="8" customWidth="1"/>
    <col min="11785" max="11785" width="7.69921875" customWidth="1"/>
    <col min="11787" max="11787" width="9.69921875" customWidth="1"/>
    <col min="12033" max="12033" width="12.09765625" customWidth="1"/>
    <col min="12034" max="12040" width="8" customWidth="1"/>
    <col min="12041" max="12041" width="7.69921875" customWidth="1"/>
    <col min="12043" max="12043" width="9.69921875" customWidth="1"/>
    <col min="12289" max="12289" width="12.09765625" customWidth="1"/>
    <col min="12290" max="12296" width="8" customWidth="1"/>
    <col min="12297" max="12297" width="7.69921875" customWidth="1"/>
    <col min="12299" max="12299" width="9.69921875" customWidth="1"/>
    <col min="12545" max="12545" width="12.09765625" customWidth="1"/>
    <col min="12546" max="12552" width="8" customWidth="1"/>
    <col min="12553" max="12553" width="7.69921875" customWidth="1"/>
    <col min="12555" max="12555" width="9.69921875" customWidth="1"/>
    <col min="12801" max="12801" width="12.09765625" customWidth="1"/>
    <col min="12802" max="12808" width="8" customWidth="1"/>
    <col min="12809" max="12809" width="7.69921875" customWidth="1"/>
    <col min="12811" max="12811" width="9.69921875" customWidth="1"/>
    <col min="13057" max="13057" width="12.09765625" customWidth="1"/>
    <col min="13058" max="13064" width="8" customWidth="1"/>
    <col min="13065" max="13065" width="7.69921875" customWidth="1"/>
    <col min="13067" max="13067" width="9.69921875" customWidth="1"/>
    <col min="13313" max="13313" width="12.09765625" customWidth="1"/>
    <col min="13314" max="13320" width="8" customWidth="1"/>
    <col min="13321" max="13321" width="7.69921875" customWidth="1"/>
    <col min="13323" max="13323" width="9.69921875" customWidth="1"/>
    <col min="13569" max="13569" width="12.09765625" customWidth="1"/>
    <col min="13570" max="13576" width="8" customWidth="1"/>
    <col min="13577" max="13577" width="7.69921875" customWidth="1"/>
    <col min="13579" max="13579" width="9.69921875" customWidth="1"/>
    <col min="13825" max="13825" width="12.09765625" customWidth="1"/>
    <col min="13826" max="13832" width="8" customWidth="1"/>
    <col min="13833" max="13833" width="7.69921875" customWidth="1"/>
    <col min="13835" max="13835" width="9.69921875" customWidth="1"/>
    <col min="14081" max="14081" width="12.09765625" customWidth="1"/>
    <col min="14082" max="14088" width="8" customWidth="1"/>
    <col min="14089" max="14089" width="7.69921875" customWidth="1"/>
    <col min="14091" max="14091" width="9.69921875" customWidth="1"/>
    <col min="14337" max="14337" width="12.09765625" customWidth="1"/>
    <col min="14338" max="14344" width="8" customWidth="1"/>
    <col min="14345" max="14345" width="7.69921875" customWidth="1"/>
    <col min="14347" max="14347" width="9.69921875" customWidth="1"/>
    <col min="14593" max="14593" width="12.09765625" customWidth="1"/>
    <col min="14594" max="14600" width="8" customWidth="1"/>
    <col min="14601" max="14601" width="7.69921875" customWidth="1"/>
    <col min="14603" max="14603" width="9.69921875" customWidth="1"/>
    <col min="14849" max="14849" width="12.09765625" customWidth="1"/>
    <col min="14850" max="14856" width="8" customWidth="1"/>
    <col min="14857" max="14857" width="7.69921875" customWidth="1"/>
    <col min="14859" max="14859" width="9.69921875" customWidth="1"/>
    <col min="15105" max="15105" width="12.09765625" customWidth="1"/>
    <col min="15106" max="15112" width="8" customWidth="1"/>
    <col min="15113" max="15113" width="7.69921875" customWidth="1"/>
    <col min="15115" max="15115" width="9.69921875" customWidth="1"/>
    <col min="15361" max="15361" width="12.09765625" customWidth="1"/>
    <col min="15362" max="15368" width="8" customWidth="1"/>
    <col min="15369" max="15369" width="7.69921875" customWidth="1"/>
    <col min="15371" max="15371" width="9.69921875" customWidth="1"/>
    <col min="15617" max="15617" width="12.09765625" customWidth="1"/>
    <col min="15618" max="15624" width="8" customWidth="1"/>
    <col min="15625" max="15625" width="7.69921875" customWidth="1"/>
    <col min="15627" max="15627" width="9.69921875" customWidth="1"/>
    <col min="15873" max="15873" width="12.09765625" customWidth="1"/>
    <col min="15874" max="15880" width="8" customWidth="1"/>
    <col min="15881" max="15881" width="7.69921875" customWidth="1"/>
    <col min="15883" max="15883" width="9.69921875" customWidth="1"/>
    <col min="16129" max="16129" width="12.09765625" customWidth="1"/>
    <col min="16130" max="16136" width="8" customWidth="1"/>
    <col min="16137" max="16137" width="7.69921875" customWidth="1"/>
    <col min="16139" max="16139" width="9.69921875" customWidth="1"/>
  </cols>
  <sheetData>
    <row r="1" spans="1:20" x14ac:dyDescent="0.3">
      <c r="A1" s="52" t="s">
        <v>2</v>
      </c>
      <c r="B1" s="53"/>
      <c r="C1" s="53"/>
      <c r="D1" s="53"/>
      <c r="E1" s="53"/>
      <c r="F1" s="53"/>
    </row>
    <row r="2" spans="1:20" ht="20.100000000000001" customHeight="1" x14ac:dyDescent="0.3">
      <c r="A2" s="51" t="s">
        <v>3</v>
      </c>
      <c r="B2" s="504" t="s">
        <v>4</v>
      </c>
      <c r="C2" s="504"/>
      <c r="D2" s="504"/>
      <c r="E2" s="504"/>
      <c r="F2" s="504"/>
      <c r="G2" s="33"/>
      <c r="H2" s="33"/>
      <c r="I2" s="32"/>
      <c r="J2" s="34"/>
      <c r="K2" s="34"/>
    </row>
    <row r="3" spans="1:20" ht="20.100000000000001" customHeight="1" x14ac:dyDescent="0.3">
      <c r="A3" s="51" t="s">
        <v>5</v>
      </c>
      <c r="B3" s="503" t="s">
        <v>6</v>
      </c>
      <c r="C3" s="503"/>
      <c r="D3" s="503"/>
      <c r="E3" s="503"/>
      <c r="F3" s="503"/>
      <c r="G3" s="32"/>
      <c r="H3" s="32"/>
      <c r="I3" s="32"/>
      <c r="J3" s="34"/>
      <c r="K3" s="34"/>
    </row>
    <row r="4" spans="1:20" ht="21" customHeight="1" x14ac:dyDescent="0.3">
      <c r="A4" s="51" t="s">
        <v>7</v>
      </c>
      <c r="B4" s="505" t="s">
        <v>8</v>
      </c>
      <c r="C4" s="505"/>
      <c r="D4" s="505"/>
      <c r="E4" s="505"/>
      <c r="F4" s="505"/>
    </row>
    <row r="5" spans="1:20" ht="34.5" customHeight="1" x14ac:dyDescent="0.3">
      <c r="A5" s="51" t="s">
        <v>9</v>
      </c>
      <c r="B5" s="499" t="s">
        <v>10</v>
      </c>
      <c r="C5" s="499"/>
      <c r="D5" s="499"/>
      <c r="E5" s="499"/>
      <c r="F5" s="499"/>
      <c r="G5" s="32"/>
      <c r="H5" s="32"/>
      <c r="I5" s="32"/>
      <c r="J5" s="34"/>
      <c r="K5" s="34"/>
    </row>
    <row r="6" spans="1:20" ht="24.75" customHeight="1" x14ac:dyDescent="0.3">
      <c r="A6" s="51" t="s">
        <v>11</v>
      </c>
      <c r="B6" s="503" t="s">
        <v>12</v>
      </c>
      <c r="C6" s="503"/>
      <c r="D6" s="503"/>
      <c r="E6" s="503"/>
      <c r="F6" s="503"/>
      <c r="G6" s="32"/>
      <c r="H6" s="32"/>
      <c r="I6" s="32"/>
      <c r="J6" s="34"/>
      <c r="K6" s="34"/>
    </row>
    <row r="7" spans="1:20" ht="20.100000000000001" customHeight="1" x14ac:dyDescent="0.3">
      <c r="A7" s="51" t="s">
        <v>13</v>
      </c>
      <c r="B7" s="503" t="s">
        <v>14</v>
      </c>
      <c r="C7" s="503"/>
      <c r="D7" s="503"/>
      <c r="E7" s="503"/>
      <c r="F7" s="503"/>
      <c r="G7" s="32"/>
      <c r="H7" s="32"/>
      <c r="I7" s="32"/>
      <c r="J7" s="34"/>
      <c r="K7" s="34"/>
    </row>
    <row r="8" spans="1:20" ht="20.100000000000001" customHeight="1" x14ac:dyDescent="0.3">
      <c r="A8" s="51" t="s">
        <v>15</v>
      </c>
      <c r="B8" s="503" t="s">
        <v>16</v>
      </c>
      <c r="C8" s="503"/>
      <c r="D8" s="503"/>
      <c r="E8" s="503"/>
      <c r="F8" s="503"/>
      <c r="G8" s="32"/>
      <c r="H8" s="32"/>
      <c r="I8" s="32"/>
      <c r="J8" s="34"/>
      <c r="K8" s="34"/>
      <c r="L8" s="4"/>
      <c r="M8" s="4"/>
      <c r="N8" s="4"/>
    </row>
    <row r="9" spans="1:20" ht="37.5" customHeight="1" x14ac:dyDescent="0.3">
      <c r="A9" s="51" t="s">
        <v>17</v>
      </c>
      <c r="B9" s="499" t="s">
        <v>18</v>
      </c>
      <c r="C9" s="499"/>
      <c r="D9" s="499"/>
      <c r="E9" s="499"/>
      <c r="F9" s="499"/>
      <c r="G9" s="32"/>
      <c r="H9" s="32"/>
      <c r="I9" s="32"/>
      <c r="J9" s="34"/>
      <c r="K9" s="34"/>
      <c r="L9" s="4"/>
      <c r="M9" s="4"/>
      <c r="N9" s="4"/>
    </row>
    <row r="10" spans="1:20" ht="37.5" customHeight="1" x14ac:dyDescent="0.3">
      <c r="A10" s="51" t="s">
        <v>19</v>
      </c>
      <c r="B10" s="499" t="s">
        <v>20</v>
      </c>
      <c r="C10" s="499"/>
      <c r="D10" s="499"/>
      <c r="E10" s="499"/>
      <c r="F10" s="499"/>
      <c r="G10" s="32"/>
      <c r="H10" s="32"/>
      <c r="I10" s="32"/>
      <c r="J10" s="34"/>
      <c r="K10" s="34"/>
      <c r="L10" s="4"/>
      <c r="M10" s="4"/>
      <c r="N10" s="4"/>
    </row>
    <row r="11" spans="1:20" ht="20.100000000000001" customHeight="1" x14ac:dyDescent="0.3">
      <c r="A11" s="51" t="s">
        <v>21</v>
      </c>
      <c r="B11" s="503" t="s">
        <v>22</v>
      </c>
      <c r="C11" s="503"/>
      <c r="D11" s="503"/>
      <c r="E11" s="503"/>
      <c r="F11" s="503"/>
      <c r="G11" s="35"/>
      <c r="H11" s="35"/>
      <c r="I11" s="35"/>
      <c r="J11" s="35"/>
      <c r="K11" s="35"/>
      <c r="L11" s="4"/>
      <c r="M11" s="4"/>
      <c r="N11" s="4"/>
    </row>
    <row r="12" spans="1:20" ht="20.100000000000001" customHeight="1" x14ac:dyDescent="0.3">
      <c r="A12" s="51" t="s">
        <v>23</v>
      </c>
      <c r="B12" s="499" t="s">
        <v>24</v>
      </c>
      <c r="C12" s="499"/>
      <c r="D12" s="499"/>
      <c r="E12" s="499"/>
      <c r="F12" s="499"/>
      <c r="G12" s="35"/>
      <c r="H12" s="35"/>
      <c r="I12" s="35"/>
      <c r="J12" s="35"/>
      <c r="K12" s="35"/>
      <c r="L12" s="4"/>
      <c r="M12" s="4"/>
      <c r="N12" s="4"/>
    </row>
    <row r="13" spans="1:20" ht="18.75" customHeight="1" x14ac:dyDescent="0.3">
      <c r="A13" s="51" t="s">
        <v>25</v>
      </c>
      <c r="B13" s="509" t="s">
        <v>26</v>
      </c>
      <c r="C13" s="509"/>
      <c r="D13" s="509"/>
      <c r="E13" s="509"/>
      <c r="F13" s="509"/>
      <c r="G13" s="47"/>
      <c r="H13" s="47"/>
      <c r="I13" s="47"/>
      <c r="J13" s="34"/>
      <c r="K13" s="34"/>
      <c r="L13" s="4"/>
      <c r="M13" s="4"/>
      <c r="N13" s="4"/>
    </row>
    <row r="14" spans="1:20" ht="23.25" customHeight="1" x14ac:dyDescent="0.3">
      <c r="A14" s="51" t="s">
        <v>27</v>
      </c>
      <c r="B14" s="510" t="s">
        <v>28</v>
      </c>
      <c r="C14" s="510"/>
      <c r="D14" s="510"/>
      <c r="E14" s="510"/>
      <c r="F14" s="510"/>
      <c r="G14" s="36"/>
      <c r="H14" s="36"/>
      <c r="I14" s="36"/>
      <c r="J14" s="36"/>
      <c r="K14" s="36"/>
    </row>
    <row r="15" spans="1:20" ht="32.25" customHeight="1" x14ac:dyDescent="0.3">
      <c r="A15" s="51" t="s">
        <v>29</v>
      </c>
      <c r="B15" s="511" t="s">
        <v>30</v>
      </c>
      <c r="C15" s="511"/>
      <c r="D15" s="511"/>
      <c r="E15" s="511"/>
      <c r="F15" s="511"/>
      <c r="G15" s="37"/>
      <c r="H15" s="37"/>
      <c r="I15" s="37"/>
      <c r="J15" s="37"/>
      <c r="K15" s="37"/>
      <c r="L15" s="4"/>
      <c r="M15" s="4"/>
      <c r="N15" s="4"/>
    </row>
    <row r="16" spans="1:20" ht="33.75" customHeight="1" x14ac:dyDescent="0.3">
      <c r="A16" s="51" t="s">
        <v>31</v>
      </c>
      <c r="B16" s="512" t="s">
        <v>32</v>
      </c>
      <c r="C16" s="512"/>
      <c r="D16" s="512"/>
      <c r="E16" s="512"/>
      <c r="F16" s="512"/>
      <c r="G16" s="38"/>
      <c r="H16" s="38"/>
      <c r="I16" s="38"/>
      <c r="J16" s="38"/>
      <c r="K16" s="39"/>
      <c r="L16" s="39"/>
      <c r="M16" s="39"/>
      <c r="N16" s="39"/>
      <c r="O16" s="39"/>
      <c r="P16" s="39"/>
      <c r="Q16" s="39"/>
      <c r="R16" s="39"/>
      <c r="S16" s="39"/>
      <c r="T16" s="39"/>
    </row>
    <row r="17" spans="1:11" ht="22.5" customHeight="1" x14ac:dyDescent="0.3">
      <c r="A17" s="51" t="s">
        <v>33</v>
      </c>
      <c r="B17" s="500" t="s">
        <v>34</v>
      </c>
      <c r="C17" s="500"/>
      <c r="D17" s="500"/>
      <c r="E17" s="500"/>
      <c r="F17" s="500"/>
      <c r="G17" s="40"/>
      <c r="H17" s="40"/>
      <c r="I17" s="40"/>
      <c r="J17" s="40"/>
      <c r="K17" s="40"/>
    </row>
    <row r="18" spans="1:11" ht="20.100000000000001" customHeight="1" x14ac:dyDescent="0.3">
      <c r="A18" s="51" t="s">
        <v>35</v>
      </c>
      <c r="B18" s="500" t="s">
        <v>36</v>
      </c>
      <c r="C18" s="500"/>
      <c r="D18" s="500"/>
      <c r="E18" s="500"/>
      <c r="F18" s="500"/>
      <c r="G18" s="40"/>
      <c r="H18" s="40"/>
      <c r="I18" s="40"/>
      <c r="J18" s="41"/>
      <c r="K18" s="41"/>
    </row>
    <row r="19" spans="1:11" ht="24.75" customHeight="1" x14ac:dyDescent="0.3">
      <c r="A19" s="51" t="s">
        <v>37</v>
      </c>
      <c r="B19" s="501" t="s">
        <v>38</v>
      </c>
      <c r="C19" s="501"/>
      <c r="D19" s="501"/>
      <c r="E19" s="501"/>
      <c r="F19" s="501"/>
      <c r="G19" s="48"/>
      <c r="H19" s="48"/>
      <c r="I19" s="48"/>
      <c r="J19" s="42"/>
      <c r="K19" s="42"/>
    </row>
    <row r="20" spans="1:11" ht="42" customHeight="1" x14ac:dyDescent="0.3">
      <c r="A20" s="51" t="s">
        <v>39</v>
      </c>
      <c r="B20" s="502" t="s">
        <v>40</v>
      </c>
      <c r="C20" s="502"/>
      <c r="D20" s="502"/>
      <c r="E20" s="502"/>
      <c r="F20" s="502"/>
      <c r="G20" s="49"/>
      <c r="H20" s="49"/>
      <c r="I20" s="49"/>
      <c r="J20" s="43"/>
      <c r="K20" s="43"/>
    </row>
    <row r="21" spans="1:11" ht="34.5" customHeight="1" x14ac:dyDescent="0.3">
      <c r="A21" s="51" t="s">
        <v>41</v>
      </c>
      <c r="B21" s="501" t="s">
        <v>42</v>
      </c>
      <c r="C21" s="501"/>
      <c r="D21" s="501"/>
      <c r="E21" s="501"/>
      <c r="F21" s="501"/>
      <c r="G21" s="48"/>
      <c r="H21" s="48"/>
      <c r="I21" s="48"/>
      <c r="J21" s="42"/>
      <c r="K21" s="42"/>
    </row>
    <row r="22" spans="1:11" ht="35.25" customHeight="1" x14ac:dyDescent="0.3">
      <c r="A22" s="51" t="s">
        <v>43</v>
      </c>
      <c r="B22" s="501" t="s">
        <v>44</v>
      </c>
      <c r="C22" s="501"/>
      <c r="D22" s="501"/>
      <c r="E22" s="501"/>
      <c r="F22" s="501"/>
      <c r="G22" s="48"/>
      <c r="H22" s="48"/>
      <c r="I22" s="48"/>
      <c r="J22" s="42"/>
      <c r="K22" s="42"/>
    </row>
    <row r="23" spans="1:11" ht="20.100000000000001" customHeight="1" x14ac:dyDescent="0.3">
      <c r="A23" s="51" t="s">
        <v>45</v>
      </c>
      <c r="B23" s="507" t="s">
        <v>46</v>
      </c>
      <c r="C23" s="507"/>
      <c r="D23" s="507"/>
      <c r="E23" s="507"/>
      <c r="F23" s="507"/>
      <c r="G23" s="50"/>
      <c r="H23" s="50"/>
      <c r="I23" s="50"/>
      <c r="J23" s="44"/>
      <c r="K23" s="44"/>
    </row>
    <row r="24" spans="1:11" ht="20.100000000000001" customHeight="1" x14ac:dyDescent="0.3">
      <c r="A24" s="51" t="s">
        <v>47</v>
      </c>
      <c r="B24" s="508" t="s">
        <v>48</v>
      </c>
      <c r="C24" s="508"/>
      <c r="D24" s="508"/>
      <c r="E24" s="508"/>
      <c r="F24" s="508"/>
      <c r="G24" s="37"/>
      <c r="H24" s="37"/>
      <c r="I24" s="37"/>
      <c r="J24" s="45"/>
      <c r="K24" s="45"/>
    </row>
    <row r="25" spans="1:11" ht="20.100000000000001" customHeight="1" x14ac:dyDescent="0.3">
      <c r="A25" s="51" t="s">
        <v>49</v>
      </c>
      <c r="B25" s="506" t="s">
        <v>50</v>
      </c>
      <c r="C25" s="506"/>
      <c r="D25" s="506"/>
      <c r="E25" s="506"/>
      <c r="F25" s="506"/>
      <c r="G25" s="37"/>
      <c r="H25" s="37"/>
      <c r="I25" s="37"/>
      <c r="J25" s="45"/>
      <c r="K25" s="45"/>
    </row>
  </sheetData>
  <mergeCells count="24"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7:F17"/>
    <mergeCell ref="B18:F18"/>
    <mergeCell ref="B19:F19"/>
    <mergeCell ref="B20:F20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18"/>
  <sheetViews>
    <sheetView view="pageBreakPreview" topLeftCell="A24" zoomScaleNormal="100" zoomScaleSheetLayoutView="100" workbookViewId="0">
      <selection activeCell="A103" sqref="A103"/>
    </sheetView>
  </sheetViews>
  <sheetFormatPr defaultRowHeight="15.6" x14ac:dyDescent="0.3"/>
  <cols>
    <col min="1" max="1" width="17.09765625" customWidth="1"/>
    <col min="2" max="2" width="26.09765625" style="2" customWidth="1"/>
    <col min="3" max="3" width="44.19921875" style="2" customWidth="1"/>
    <col min="4" max="4" width="11.59765625" customWidth="1"/>
    <col min="5" max="5" width="11.19921875" customWidth="1"/>
    <col min="6" max="6" width="11.3984375" customWidth="1"/>
  </cols>
  <sheetData>
    <row r="1" spans="1:6" ht="41.25" customHeight="1" x14ac:dyDescent="0.3">
      <c r="A1" s="617" t="s">
        <v>216</v>
      </c>
      <c r="B1" s="617"/>
      <c r="C1" s="617"/>
      <c r="D1" s="617"/>
      <c r="E1" s="617"/>
      <c r="F1" s="617"/>
    </row>
    <row r="2" spans="1:6" ht="16.2" thickBot="1" x14ac:dyDescent="0.35">
      <c r="A2" s="426" t="s">
        <v>217</v>
      </c>
      <c r="B2" s="423"/>
      <c r="C2" s="423"/>
      <c r="D2" s="168"/>
      <c r="E2" s="168"/>
      <c r="F2" s="168"/>
    </row>
    <row r="3" spans="1:6" x14ac:dyDescent="0.3">
      <c r="A3" s="427" t="s">
        <v>120</v>
      </c>
      <c r="B3" s="430" t="s">
        <v>73</v>
      </c>
      <c r="C3" s="430" t="s">
        <v>218</v>
      </c>
      <c r="D3" s="265" t="s">
        <v>219</v>
      </c>
      <c r="E3" s="265" t="s">
        <v>220</v>
      </c>
      <c r="F3" s="424" t="s">
        <v>221</v>
      </c>
    </row>
    <row r="4" spans="1:6" x14ac:dyDescent="0.3">
      <c r="A4" s="271" t="s">
        <v>276</v>
      </c>
      <c r="B4" s="193" t="s">
        <v>277</v>
      </c>
      <c r="C4" s="193" t="s">
        <v>278</v>
      </c>
      <c r="D4" s="208" t="s">
        <v>279</v>
      </c>
      <c r="E4" s="208" t="s">
        <v>280</v>
      </c>
      <c r="F4" s="208" t="s">
        <v>281</v>
      </c>
    </row>
    <row r="5" spans="1:6" x14ac:dyDescent="0.3">
      <c r="A5" s="271" t="s">
        <v>276</v>
      </c>
      <c r="B5" s="193" t="s">
        <v>282</v>
      </c>
      <c r="C5" s="193" t="s">
        <v>283</v>
      </c>
      <c r="D5" s="208" t="s">
        <v>284</v>
      </c>
      <c r="E5" s="208" t="s">
        <v>280</v>
      </c>
      <c r="F5" s="208" t="s">
        <v>281</v>
      </c>
    </row>
    <row r="6" spans="1:6" x14ac:dyDescent="0.3">
      <c r="A6" s="271" t="s">
        <v>276</v>
      </c>
      <c r="B6" s="193" t="s">
        <v>282</v>
      </c>
      <c r="C6" s="193" t="s">
        <v>282</v>
      </c>
      <c r="D6" s="208" t="s">
        <v>284</v>
      </c>
      <c r="E6" s="208" t="s">
        <v>285</v>
      </c>
      <c r="F6" s="208" t="s">
        <v>281</v>
      </c>
    </row>
    <row r="7" spans="1:6" x14ac:dyDescent="0.3">
      <c r="A7" s="271" t="s">
        <v>276</v>
      </c>
      <c r="B7" s="193" t="s">
        <v>286</v>
      </c>
      <c r="C7" s="193" t="s">
        <v>287</v>
      </c>
      <c r="D7" s="208" t="s">
        <v>284</v>
      </c>
      <c r="E7" s="208" t="s">
        <v>280</v>
      </c>
      <c r="F7" s="208" t="s">
        <v>281</v>
      </c>
    </row>
    <row r="8" spans="1:6" x14ac:dyDescent="0.3">
      <c r="A8" s="271" t="s">
        <v>276</v>
      </c>
      <c r="B8" s="193" t="s">
        <v>286</v>
      </c>
      <c r="C8" s="193" t="s">
        <v>288</v>
      </c>
      <c r="D8" s="208" t="s">
        <v>279</v>
      </c>
      <c r="E8" s="208" t="s">
        <v>280</v>
      </c>
      <c r="F8" s="208" t="s">
        <v>281</v>
      </c>
    </row>
    <row r="9" spans="1:6" x14ac:dyDescent="0.3">
      <c r="A9" s="271" t="s">
        <v>276</v>
      </c>
      <c r="B9" s="193" t="s">
        <v>289</v>
      </c>
      <c r="C9" s="193" t="s">
        <v>290</v>
      </c>
      <c r="D9" s="208" t="s">
        <v>279</v>
      </c>
      <c r="E9" s="208" t="s">
        <v>280</v>
      </c>
      <c r="F9" s="208" t="s">
        <v>281</v>
      </c>
    </row>
    <row r="10" spans="1:6" x14ac:dyDescent="0.3">
      <c r="A10" s="271" t="s">
        <v>276</v>
      </c>
      <c r="B10" s="193" t="s">
        <v>291</v>
      </c>
      <c r="C10" s="193" t="s">
        <v>292</v>
      </c>
      <c r="D10" s="208" t="s">
        <v>284</v>
      </c>
      <c r="E10" s="208" t="s">
        <v>280</v>
      </c>
      <c r="F10" s="208" t="s">
        <v>281</v>
      </c>
    </row>
    <row r="11" spans="1:6" x14ac:dyDescent="0.3">
      <c r="A11" s="271" t="s">
        <v>276</v>
      </c>
      <c r="B11" s="193" t="s">
        <v>293</v>
      </c>
      <c r="C11" s="193" t="s">
        <v>293</v>
      </c>
      <c r="D11" s="208" t="s">
        <v>284</v>
      </c>
      <c r="E11" s="208" t="s">
        <v>280</v>
      </c>
      <c r="F11" s="208" t="s">
        <v>281</v>
      </c>
    </row>
    <row r="12" spans="1:6" x14ac:dyDescent="0.3">
      <c r="A12" s="271" t="s">
        <v>276</v>
      </c>
      <c r="B12" s="193" t="s">
        <v>294</v>
      </c>
      <c r="C12" s="193" t="s">
        <v>295</v>
      </c>
      <c r="D12" s="208" t="s">
        <v>279</v>
      </c>
      <c r="E12" s="208" t="s">
        <v>280</v>
      </c>
      <c r="F12" s="208" t="s">
        <v>281</v>
      </c>
    </row>
    <row r="13" spans="1:6" ht="18.600000000000001" customHeight="1" x14ac:dyDescent="0.3">
      <c r="A13" s="385" t="s">
        <v>296</v>
      </c>
      <c r="B13" s="193" t="s">
        <v>289</v>
      </c>
      <c r="C13" s="193" t="s">
        <v>297</v>
      </c>
      <c r="D13" s="208" t="s">
        <v>284</v>
      </c>
      <c r="E13" s="431" t="s">
        <v>298</v>
      </c>
      <c r="F13" s="432" t="s">
        <v>281</v>
      </c>
    </row>
    <row r="14" spans="1:6" x14ac:dyDescent="0.3">
      <c r="A14" s="385" t="s">
        <v>296</v>
      </c>
      <c r="B14" s="193" t="s">
        <v>299</v>
      </c>
      <c r="C14" s="193" t="s">
        <v>300</v>
      </c>
      <c r="D14" s="208" t="s">
        <v>279</v>
      </c>
      <c r="E14" s="411" t="s">
        <v>280</v>
      </c>
      <c r="F14" s="311" t="s">
        <v>281</v>
      </c>
    </row>
    <row r="15" spans="1:6" x14ac:dyDescent="0.3">
      <c r="A15" s="385" t="s">
        <v>296</v>
      </c>
      <c r="B15" s="193" t="s">
        <v>299</v>
      </c>
      <c r="C15" s="193" t="s">
        <v>301</v>
      </c>
      <c r="D15" s="208" t="s">
        <v>284</v>
      </c>
      <c r="E15" s="411" t="s">
        <v>280</v>
      </c>
      <c r="F15" s="311" t="s">
        <v>281</v>
      </c>
    </row>
    <row r="16" spans="1:6" x14ac:dyDescent="0.3">
      <c r="A16" s="385" t="s">
        <v>296</v>
      </c>
      <c r="B16" s="193" t="s">
        <v>289</v>
      </c>
      <c r="C16" s="193" t="s">
        <v>302</v>
      </c>
      <c r="D16" s="208" t="s">
        <v>284</v>
      </c>
      <c r="E16" s="411" t="s">
        <v>280</v>
      </c>
      <c r="F16" s="311" t="s">
        <v>281</v>
      </c>
    </row>
    <row r="17" spans="1:6" x14ac:dyDescent="0.3">
      <c r="A17" s="385" t="s">
        <v>296</v>
      </c>
      <c r="B17" s="193" t="s">
        <v>289</v>
      </c>
      <c r="C17" s="193" t="s">
        <v>303</v>
      </c>
      <c r="D17" s="208" t="s">
        <v>284</v>
      </c>
      <c r="E17" s="411" t="s">
        <v>280</v>
      </c>
      <c r="F17" s="311" t="s">
        <v>281</v>
      </c>
    </row>
    <row r="18" spans="1:6" x14ac:dyDescent="0.3">
      <c r="A18" s="385" t="s">
        <v>296</v>
      </c>
      <c r="B18" s="193" t="s">
        <v>299</v>
      </c>
      <c r="C18" s="193" t="s">
        <v>304</v>
      </c>
      <c r="D18" s="208" t="s">
        <v>284</v>
      </c>
      <c r="E18" s="411" t="s">
        <v>280</v>
      </c>
      <c r="F18" s="311" t="s">
        <v>281</v>
      </c>
    </row>
    <row r="19" spans="1:6" x14ac:dyDescent="0.3">
      <c r="A19" s="385" t="s">
        <v>296</v>
      </c>
      <c r="B19" s="193" t="s">
        <v>299</v>
      </c>
      <c r="C19" s="193" t="s">
        <v>305</v>
      </c>
      <c r="D19" s="208" t="s">
        <v>284</v>
      </c>
      <c r="E19" s="431" t="s">
        <v>285</v>
      </c>
      <c r="F19" s="311" t="s">
        <v>281</v>
      </c>
    </row>
    <row r="20" spans="1:6" x14ac:dyDescent="0.3">
      <c r="A20" s="385" t="s">
        <v>296</v>
      </c>
      <c r="B20" s="193" t="s">
        <v>299</v>
      </c>
      <c r="C20" s="193" t="s">
        <v>306</v>
      </c>
      <c r="D20" s="208" t="s">
        <v>279</v>
      </c>
      <c r="E20" s="431" t="s">
        <v>285</v>
      </c>
      <c r="F20" s="311" t="s">
        <v>281</v>
      </c>
    </row>
    <row r="21" spans="1:6" x14ac:dyDescent="0.3">
      <c r="A21" s="385" t="s">
        <v>296</v>
      </c>
      <c r="B21" s="193" t="s">
        <v>299</v>
      </c>
      <c r="C21" s="193" t="s">
        <v>307</v>
      </c>
      <c r="D21" s="208" t="s">
        <v>279</v>
      </c>
      <c r="E21" s="411" t="s">
        <v>280</v>
      </c>
      <c r="F21" s="311" t="s">
        <v>281</v>
      </c>
    </row>
    <row r="22" spans="1:6" x14ac:dyDescent="0.3">
      <c r="A22" s="385" t="s">
        <v>296</v>
      </c>
      <c r="B22" s="193" t="s">
        <v>299</v>
      </c>
      <c r="C22" s="193" t="s">
        <v>308</v>
      </c>
      <c r="D22" s="208" t="s">
        <v>279</v>
      </c>
      <c r="E22" s="411" t="s">
        <v>280</v>
      </c>
      <c r="F22" s="311" t="s">
        <v>281</v>
      </c>
    </row>
    <row r="23" spans="1:6" x14ac:dyDescent="0.3">
      <c r="A23" s="385" t="s">
        <v>296</v>
      </c>
      <c r="B23" s="193" t="s">
        <v>299</v>
      </c>
      <c r="C23" s="193" t="s">
        <v>309</v>
      </c>
      <c r="D23" s="208" t="s">
        <v>279</v>
      </c>
      <c r="E23" s="411" t="s">
        <v>280</v>
      </c>
      <c r="F23" s="311" t="s">
        <v>281</v>
      </c>
    </row>
    <row r="24" spans="1:6" x14ac:dyDescent="0.3">
      <c r="A24" s="385" t="s">
        <v>296</v>
      </c>
      <c r="B24" s="193" t="s">
        <v>299</v>
      </c>
      <c r="C24" s="193" t="s">
        <v>310</v>
      </c>
      <c r="D24" s="208" t="s">
        <v>279</v>
      </c>
      <c r="E24" s="411" t="s">
        <v>280</v>
      </c>
      <c r="F24" s="311" t="s">
        <v>281</v>
      </c>
    </row>
    <row r="25" spans="1:6" x14ac:dyDescent="0.3">
      <c r="A25" s="385" t="s">
        <v>296</v>
      </c>
      <c r="B25" s="193" t="s">
        <v>299</v>
      </c>
      <c r="C25" s="193" t="s">
        <v>311</v>
      </c>
      <c r="D25" s="208" t="s">
        <v>279</v>
      </c>
      <c r="E25" s="411" t="s">
        <v>280</v>
      </c>
      <c r="F25" s="311" t="s">
        <v>281</v>
      </c>
    </row>
    <row r="26" spans="1:6" x14ac:dyDescent="0.3">
      <c r="A26" s="385" t="s">
        <v>296</v>
      </c>
      <c r="B26" s="193" t="s">
        <v>299</v>
      </c>
      <c r="C26" s="193" t="s">
        <v>312</v>
      </c>
      <c r="D26" s="208" t="s">
        <v>279</v>
      </c>
      <c r="E26" s="431" t="s">
        <v>313</v>
      </c>
      <c r="F26" s="311" t="s">
        <v>281</v>
      </c>
    </row>
    <row r="27" spans="1:6" x14ac:dyDescent="0.3">
      <c r="A27" s="385" t="s">
        <v>296</v>
      </c>
      <c r="B27" s="193" t="s">
        <v>299</v>
      </c>
      <c r="C27" s="193" t="s">
        <v>314</v>
      </c>
      <c r="D27" s="208" t="s">
        <v>279</v>
      </c>
      <c r="E27" s="431" t="s">
        <v>280</v>
      </c>
      <c r="F27" s="311" t="s">
        <v>281</v>
      </c>
    </row>
    <row r="28" spans="1:6" x14ac:dyDescent="0.3">
      <c r="A28" s="385" t="s">
        <v>296</v>
      </c>
      <c r="B28" s="193" t="s">
        <v>299</v>
      </c>
      <c r="C28" s="193" t="s">
        <v>315</v>
      </c>
      <c r="D28" s="208" t="s">
        <v>279</v>
      </c>
      <c r="E28" s="411" t="s">
        <v>280</v>
      </c>
      <c r="F28" s="311" t="s">
        <v>281</v>
      </c>
    </row>
    <row r="29" spans="1:6" x14ac:dyDescent="0.3">
      <c r="A29" s="385" t="s">
        <v>296</v>
      </c>
      <c r="B29" s="193" t="s">
        <v>299</v>
      </c>
      <c r="C29" s="193" t="s">
        <v>316</v>
      </c>
      <c r="D29" s="208" t="s">
        <v>279</v>
      </c>
      <c r="E29" s="431" t="s">
        <v>317</v>
      </c>
      <c r="F29" s="311" t="s">
        <v>281</v>
      </c>
    </row>
    <row r="30" spans="1:6" x14ac:dyDescent="0.3">
      <c r="A30" s="385" t="s">
        <v>296</v>
      </c>
      <c r="B30" s="193" t="s">
        <v>299</v>
      </c>
      <c r="C30" s="193" t="s">
        <v>318</v>
      </c>
      <c r="D30" s="208" t="s">
        <v>279</v>
      </c>
      <c r="E30" s="411" t="s">
        <v>280</v>
      </c>
      <c r="F30" s="311" t="s">
        <v>281</v>
      </c>
    </row>
    <row r="31" spans="1:6" x14ac:dyDescent="0.3">
      <c r="A31" s="385" t="s">
        <v>296</v>
      </c>
      <c r="B31" s="193" t="s">
        <v>299</v>
      </c>
      <c r="C31" s="193" t="s">
        <v>319</v>
      </c>
      <c r="D31" s="208" t="s">
        <v>279</v>
      </c>
      <c r="E31" s="411" t="s">
        <v>280</v>
      </c>
      <c r="F31" s="311" t="s">
        <v>281</v>
      </c>
    </row>
    <row r="32" spans="1:6" x14ac:dyDescent="0.3">
      <c r="A32" s="385" t="s">
        <v>296</v>
      </c>
      <c r="B32" s="193" t="s">
        <v>299</v>
      </c>
      <c r="C32" s="193" t="s">
        <v>320</v>
      </c>
      <c r="D32" s="208" t="s">
        <v>279</v>
      </c>
      <c r="E32" s="411" t="s">
        <v>280</v>
      </c>
      <c r="F32" s="311" t="s">
        <v>281</v>
      </c>
    </row>
    <row r="33" spans="1:6" x14ac:dyDescent="0.3">
      <c r="A33" s="385" t="s">
        <v>296</v>
      </c>
      <c r="B33" s="193" t="s">
        <v>299</v>
      </c>
      <c r="C33" s="193" t="s">
        <v>321</v>
      </c>
      <c r="D33" s="208" t="s">
        <v>284</v>
      </c>
      <c r="E33" s="411" t="s">
        <v>280</v>
      </c>
      <c r="F33" s="311" t="s">
        <v>281</v>
      </c>
    </row>
    <row r="34" spans="1:6" ht="26.4" x14ac:dyDescent="0.3">
      <c r="A34" s="271" t="s">
        <v>322</v>
      </c>
      <c r="B34" s="193" t="s">
        <v>323</v>
      </c>
      <c r="C34" s="193" t="s">
        <v>324</v>
      </c>
      <c r="D34" s="208" t="s">
        <v>284</v>
      </c>
      <c r="E34" s="411" t="s">
        <v>280</v>
      </c>
      <c r="F34" s="311" t="s">
        <v>281</v>
      </c>
    </row>
    <row r="35" spans="1:6" ht="26.4" x14ac:dyDescent="0.3">
      <c r="A35" s="271" t="s">
        <v>322</v>
      </c>
      <c r="B35" s="193" t="s">
        <v>325</v>
      </c>
      <c r="C35" s="193" t="s">
        <v>325</v>
      </c>
      <c r="D35" s="208" t="s">
        <v>284</v>
      </c>
      <c r="E35" s="411" t="s">
        <v>280</v>
      </c>
      <c r="F35" s="311" t="s">
        <v>281</v>
      </c>
    </row>
    <row r="36" spans="1:6" ht="26.4" x14ac:dyDescent="0.3">
      <c r="A36" s="271" t="s">
        <v>322</v>
      </c>
      <c r="B36" s="193" t="s">
        <v>326</v>
      </c>
      <c r="C36" s="193" t="s">
        <v>327</v>
      </c>
      <c r="D36" s="208" t="s">
        <v>284</v>
      </c>
      <c r="E36" s="411" t="s">
        <v>285</v>
      </c>
      <c r="F36" s="311" t="s">
        <v>281</v>
      </c>
    </row>
    <row r="37" spans="1:6" ht="26.4" x14ac:dyDescent="0.3">
      <c r="A37" s="271" t="s">
        <v>322</v>
      </c>
      <c r="B37" s="193" t="s">
        <v>326</v>
      </c>
      <c r="C37" s="193" t="s">
        <v>326</v>
      </c>
      <c r="D37" s="208" t="s">
        <v>284</v>
      </c>
      <c r="E37" s="411" t="s">
        <v>280</v>
      </c>
      <c r="F37" s="311" t="s">
        <v>281</v>
      </c>
    </row>
    <row r="38" spans="1:6" ht="26.4" x14ac:dyDescent="0.3">
      <c r="A38" s="271" t="s">
        <v>322</v>
      </c>
      <c r="B38" s="193" t="s">
        <v>328</v>
      </c>
      <c r="C38" s="193" t="s">
        <v>328</v>
      </c>
      <c r="D38" s="208" t="s">
        <v>284</v>
      </c>
      <c r="E38" s="431" t="s">
        <v>285</v>
      </c>
      <c r="F38" s="311" t="s">
        <v>281</v>
      </c>
    </row>
    <row r="39" spans="1:6" x14ac:dyDescent="0.3">
      <c r="A39" s="271" t="s">
        <v>329</v>
      </c>
      <c r="B39" s="193" t="s">
        <v>282</v>
      </c>
      <c r="C39" s="193" t="s">
        <v>330</v>
      </c>
      <c r="D39" s="208" t="s">
        <v>279</v>
      </c>
      <c r="E39" s="208" t="s">
        <v>280</v>
      </c>
      <c r="F39" s="311" t="s">
        <v>281</v>
      </c>
    </row>
    <row r="40" spans="1:6" x14ac:dyDescent="0.3">
      <c r="A40" s="271" t="s">
        <v>329</v>
      </c>
      <c r="B40" s="193" t="s">
        <v>326</v>
      </c>
      <c r="C40" s="193" t="s">
        <v>331</v>
      </c>
      <c r="D40" s="208" t="s">
        <v>284</v>
      </c>
      <c r="E40" s="208" t="s">
        <v>280</v>
      </c>
      <c r="F40" s="311" t="s">
        <v>281</v>
      </c>
    </row>
    <row r="41" spans="1:6" x14ac:dyDescent="0.3">
      <c r="A41" s="271" t="s">
        <v>329</v>
      </c>
      <c r="B41" s="193" t="s">
        <v>332</v>
      </c>
      <c r="C41" s="193" t="s">
        <v>333</v>
      </c>
      <c r="D41" s="208" t="s">
        <v>279</v>
      </c>
      <c r="E41" s="208" t="s">
        <v>280</v>
      </c>
      <c r="F41" s="311" t="s">
        <v>281</v>
      </c>
    </row>
    <row r="42" spans="1:6" x14ac:dyDescent="0.3">
      <c r="A42" s="81" t="s">
        <v>334</v>
      </c>
      <c r="B42" s="429" t="s">
        <v>335</v>
      </c>
      <c r="C42" s="429" t="s">
        <v>335</v>
      </c>
      <c r="D42" s="433" t="s">
        <v>284</v>
      </c>
      <c r="E42" s="433" t="s">
        <v>285</v>
      </c>
      <c r="F42" s="311" t="s">
        <v>281</v>
      </c>
    </row>
    <row r="43" spans="1:6" x14ac:dyDescent="0.3">
      <c r="A43" s="187"/>
      <c r="B43" s="423"/>
      <c r="C43" s="423"/>
      <c r="D43" s="189"/>
      <c r="E43" s="189"/>
      <c r="F43" s="189"/>
    </row>
    <row r="44" spans="1:6" ht="16.2" thickBot="1" x14ac:dyDescent="0.35">
      <c r="A44" s="426" t="s">
        <v>222</v>
      </c>
      <c r="B44" s="423"/>
      <c r="C44" s="423"/>
      <c r="D44" s="189"/>
      <c r="E44" s="189"/>
      <c r="F44" s="189"/>
    </row>
    <row r="45" spans="1:6" x14ac:dyDescent="0.3">
      <c r="A45" s="427" t="s">
        <v>120</v>
      </c>
      <c r="B45" s="430" t="s">
        <v>73</v>
      </c>
      <c r="C45" s="430" t="s">
        <v>218</v>
      </c>
      <c r="D45" s="265" t="s">
        <v>219</v>
      </c>
      <c r="E45" s="265" t="s">
        <v>220</v>
      </c>
      <c r="F45" s="424" t="s">
        <v>221</v>
      </c>
    </row>
    <row r="46" spans="1:6" x14ac:dyDescent="0.3">
      <c r="A46" s="193" t="s">
        <v>276</v>
      </c>
      <c r="B46" s="193" t="s">
        <v>277</v>
      </c>
      <c r="C46" s="271" t="s">
        <v>278</v>
      </c>
      <c r="D46" s="208" t="s">
        <v>279</v>
      </c>
      <c r="E46" s="208" t="s">
        <v>280</v>
      </c>
      <c r="F46" s="208" t="s">
        <v>336</v>
      </c>
    </row>
    <row r="47" spans="1:6" x14ac:dyDescent="0.3">
      <c r="A47" s="193" t="s">
        <v>276</v>
      </c>
      <c r="B47" s="193" t="s">
        <v>282</v>
      </c>
      <c r="C47" s="271" t="s">
        <v>283</v>
      </c>
      <c r="D47" s="208" t="s">
        <v>279</v>
      </c>
      <c r="E47" s="208" t="s">
        <v>280</v>
      </c>
      <c r="F47" s="208" t="s">
        <v>336</v>
      </c>
    </row>
    <row r="48" spans="1:6" x14ac:dyDescent="0.3">
      <c r="A48" s="193" t="s">
        <v>276</v>
      </c>
      <c r="B48" s="193" t="s">
        <v>282</v>
      </c>
      <c r="C48" s="271" t="s">
        <v>282</v>
      </c>
      <c r="D48" s="208" t="s">
        <v>284</v>
      </c>
      <c r="E48" s="208" t="s">
        <v>280</v>
      </c>
      <c r="F48" s="208" t="s">
        <v>336</v>
      </c>
    </row>
    <row r="49" spans="1:6" x14ac:dyDescent="0.3">
      <c r="A49" s="193" t="s">
        <v>276</v>
      </c>
      <c r="B49" s="193" t="s">
        <v>286</v>
      </c>
      <c r="C49" s="271" t="s">
        <v>287</v>
      </c>
      <c r="D49" s="208" t="s">
        <v>284</v>
      </c>
      <c r="E49" s="208" t="s">
        <v>280</v>
      </c>
      <c r="F49" s="208" t="s">
        <v>336</v>
      </c>
    </row>
    <row r="50" spans="1:6" x14ac:dyDescent="0.3">
      <c r="A50" s="193" t="s">
        <v>276</v>
      </c>
      <c r="B50" s="193" t="s">
        <v>286</v>
      </c>
      <c r="C50" s="271" t="s">
        <v>288</v>
      </c>
      <c r="D50" s="208" t="s">
        <v>279</v>
      </c>
      <c r="E50" s="208" t="s">
        <v>280</v>
      </c>
      <c r="F50" s="208" t="s">
        <v>336</v>
      </c>
    </row>
    <row r="51" spans="1:6" x14ac:dyDescent="0.3">
      <c r="A51" s="193" t="s">
        <v>276</v>
      </c>
      <c r="B51" s="193" t="s">
        <v>289</v>
      </c>
      <c r="C51" s="271" t="s">
        <v>337</v>
      </c>
      <c r="D51" s="208" t="s">
        <v>279</v>
      </c>
      <c r="E51" s="208" t="s">
        <v>280</v>
      </c>
      <c r="F51" s="208" t="s">
        <v>336</v>
      </c>
    </row>
    <row r="52" spans="1:6" x14ac:dyDescent="0.3">
      <c r="A52" s="193" t="s">
        <v>276</v>
      </c>
      <c r="B52" s="193" t="s">
        <v>291</v>
      </c>
      <c r="C52" s="271" t="s">
        <v>292</v>
      </c>
      <c r="D52" s="208" t="s">
        <v>284</v>
      </c>
      <c r="E52" s="208" t="s">
        <v>280</v>
      </c>
      <c r="F52" s="208" t="s">
        <v>336</v>
      </c>
    </row>
    <row r="53" spans="1:6" x14ac:dyDescent="0.3">
      <c r="A53" s="193" t="s">
        <v>276</v>
      </c>
      <c r="B53" s="193" t="s">
        <v>293</v>
      </c>
      <c r="C53" s="271" t="s">
        <v>293</v>
      </c>
      <c r="D53" s="432" t="s">
        <v>279</v>
      </c>
      <c r="E53" s="208" t="s">
        <v>280</v>
      </c>
      <c r="F53" s="208" t="s">
        <v>336</v>
      </c>
    </row>
    <row r="54" spans="1:6" x14ac:dyDescent="0.3">
      <c r="A54" s="193" t="s">
        <v>276</v>
      </c>
      <c r="B54" s="193" t="s">
        <v>294</v>
      </c>
      <c r="C54" s="271" t="s">
        <v>295</v>
      </c>
      <c r="D54" s="208" t="s">
        <v>279</v>
      </c>
      <c r="E54" s="311" t="s">
        <v>280</v>
      </c>
      <c r="F54" s="208" t="s">
        <v>336</v>
      </c>
    </row>
    <row r="55" spans="1:6" x14ac:dyDescent="0.3">
      <c r="A55" s="190" t="s">
        <v>296</v>
      </c>
      <c r="B55" s="193" t="s">
        <v>289</v>
      </c>
      <c r="C55" s="271" t="s">
        <v>297</v>
      </c>
      <c r="D55" s="208" t="s">
        <v>284</v>
      </c>
      <c r="E55" s="434" t="s">
        <v>285</v>
      </c>
      <c r="F55" s="208" t="s">
        <v>336</v>
      </c>
    </row>
    <row r="56" spans="1:6" x14ac:dyDescent="0.3">
      <c r="A56" s="190" t="s">
        <v>296</v>
      </c>
      <c r="B56" s="193" t="s">
        <v>299</v>
      </c>
      <c r="C56" s="271" t="s">
        <v>338</v>
      </c>
      <c r="D56" s="208" t="s">
        <v>279</v>
      </c>
      <c r="E56" s="411" t="s">
        <v>280</v>
      </c>
      <c r="F56" s="208" t="s">
        <v>336</v>
      </c>
    </row>
    <row r="57" spans="1:6" x14ac:dyDescent="0.3">
      <c r="A57" s="190" t="s">
        <v>296</v>
      </c>
      <c r="B57" s="193" t="s">
        <v>299</v>
      </c>
      <c r="C57" s="271" t="s">
        <v>339</v>
      </c>
      <c r="D57" s="208" t="s">
        <v>284</v>
      </c>
      <c r="E57" s="411" t="s">
        <v>285</v>
      </c>
      <c r="F57" s="208" t="s">
        <v>336</v>
      </c>
    </row>
    <row r="58" spans="1:6" x14ac:dyDescent="0.3">
      <c r="A58" s="190" t="s">
        <v>296</v>
      </c>
      <c r="B58" s="193" t="s">
        <v>299</v>
      </c>
      <c r="C58" s="271" t="s">
        <v>304</v>
      </c>
      <c r="D58" s="208" t="s">
        <v>284</v>
      </c>
      <c r="E58" s="411" t="s">
        <v>280</v>
      </c>
      <c r="F58" s="208" t="s">
        <v>336</v>
      </c>
    </row>
    <row r="59" spans="1:6" x14ac:dyDescent="0.3">
      <c r="A59" s="190" t="s">
        <v>296</v>
      </c>
      <c r="B59" s="193" t="s">
        <v>299</v>
      </c>
      <c r="C59" s="271" t="s">
        <v>305</v>
      </c>
      <c r="D59" s="208" t="s">
        <v>284</v>
      </c>
      <c r="E59" s="431" t="s">
        <v>285</v>
      </c>
      <c r="F59" s="208" t="s">
        <v>336</v>
      </c>
    </row>
    <row r="60" spans="1:6" x14ac:dyDescent="0.3">
      <c r="A60" s="190" t="s">
        <v>296</v>
      </c>
      <c r="B60" s="193" t="s">
        <v>299</v>
      </c>
      <c r="C60" s="271" t="s">
        <v>306</v>
      </c>
      <c r="D60" s="208" t="s">
        <v>279</v>
      </c>
      <c r="E60" s="431" t="s">
        <v>285</v>
      </c>
      <c r="F60" s="208" t="s">
        <v>336</v>
      </c>
    </row>
    <row r="61" spans="1:6" x14ac:dyDescent="0.3">
      <c r="A61" s="190" t="s">
        <v>296</v>
      </c>
      <c r="B61" s="193" t="s">
        <v>299</v>
      </c>
      <c r="C61" s="271" t="s">
        <v>307</v>
      </c>
      <c r="D61" s="208" t="s">
        <v>279</v>
      </c>
      <c r="E61" s="411" t="s">
        <v>280</v>
      </c>
      <c r="F61" s="208" t="s">
        <v>336</v>
      </c>
    </row>
    <row r="62" spans="1:6" x14ac:dyDescent="0.3">
      <c r="A62" s="190" t="s">
        <v>296</v>
      </c>
      <c r="B62" s="193" t="s">
        <v>299</v>
      </c>
      <c r="C62" s="271" t="s">
        <v>308</v>
      </c>
      <c r="D62" s="208" t="s">
        <v>279</v>
      </c>
      <c r="E62" s="411" t="s">
        <v>280</v>
      </c>
      <c r="F62" s="208" t="s">
        <v>336</v>
      </c>
    </row>
    <row r="63" spans="1:6" x14ac:dyDescent="0.3">
      <c r="A63" s="190" t="s">
        <v>296</v>
      </c>
      <c r="B63" s="193" t="s">
        <v>299</v>
      </c>
      <c r="C63" s="271" t="s">
        <v>309</v>
      </c>
      <c r="D63" s="208" t="s">
        <v>279</v>
      </c>
      <c r="E63" s="411" t="s">
        <v>280</v>
      </c>
      <c r="F63" s="208" t="s">
        <v>336</v>
      </c>
    </row>
    <row r="64" spans="1:6" x14ac:dyDescent="0.3">
      <c r="A64" s="190" t="s">
        <v>296</v>
      </c>
      <c r="B64" s="193" t="s">
        <v>299</v>
      </c>
      <c r="C64" s="271" t="s">
        <v>310</v>
      </c>
      <c r="D64" s="208" t="s">
        <v>279</v>
      </c>
      <c r="E64" s="411" t="s">
        <v>280</v>
      </c>
      <c r="F64" s="208" t="s">
        <v>336</v>
      </c>
    </row>
    <row r="65" spans="1:6" x14ac:dyDescent="0.3">
      <c r="A65" s="190" t="s">
        <v>296</v>
      </c>
      <c r="B65" s="193" t="s">
        <v>299</v>
      </c>
      <c r="C65" s="271" t="s">
        <v>311</v>
      </c>
      <c r="D65" s="208" t="s">
        <v>279</v>
      </c>
      <c r="E65" s="411" t="s">
        <v>280</v>
      </c>
      <c r="F65" s="208" t="s">
        <v>336</v>
      </c>
    </row>
    <row r="66" spans="1:6" x14ac:dyDescent="0.3">
      <c r="A66" s="190" t="s">
        <v>296</v>
      </c>
      <c r="B66" s="193" t="s">
        <v>299</v>
      </c>
      <c r="C66" s="271" t="s">
        <v>312</v>
      </c>
      <c r="D66" s="208" t="s">
        <v>279</v>
      </c>
      <c r="E66" s="431" t="s">
        <v>340</v>
      </c>
      <c r="F66" s="208" t="s">
        <v>336</v>
      </c>
    </row>
    <row r="67" spans="1:6" x14ac:dyDescent="0.3">
      <c r="A67" s="190" t="s">
        <v>296</v>
      </c>
      <c r="B67" s="193" t="s">
        <v>299</v>
      </c>
      <c r="C67" s="271" t="s">
        <v>314</v>
      </c>
      <c r="D67" s="208" t="s">
        <v>279</v>
      </c>
      <c r="E67" s="411" t="s">
        <v>280</v>
      </c>
      <c r="F67" s="208" t="s">
        <v>336</v>
      </c>
    </row>
    <row r="68" spans="1:6" x14ac:dyDescent="0.3">
      <c r="A68" s="190" t="s">
        <v>296</v>
      </c>
      <c r="B68" s="193" t="s">
        <v>299</v>
      </c>
      <c r="C68" s="271" t="s">
        <v>315</v>
      </c>
      <c r="D68" s="208" t="s">
        <v>279</v>
      </c>
      <c r="E68" s="411" t="s">
        <v>280</v>
      </c>
      <c r="F68" s="208" t="s">
        <v>336</v>
      </c>
    </row>
    <row r="69" spans="1:6" x14ac:dyDescent="0.3">
      <c r="A69" s="190" t="s">
        <v>296</v>
      </c>
      <c r="B69" s="193" t="s">
        <v>299</v>
      </c>
      <c r="C69" s="271" t="s">
        <v>316</v>
      </c>
      <c r="D69" s="208" t="s">
        <v>279</v>
      </c>
      <c r="E69" s="411" t="s">
        <v>317</v>
      </c>
      <c r="F69" s="208" t="s">
        <v>336</v>
      </c>
    </row>
    <row r="70" spans="1:6" x14ac:dyDescent="0.3">
      <c r="A70" s="190" t="s">
        <v>296</v>
      </c>
      <c r="B70" s="193" t="s">
        <v>299</v>
      </c>
      <c r="C70" s="271" t="s">
        <v>341</v>
      </c>
      <c r="D70" s="208" t="s">
        <v>284</v>
      </c>
      <c r="E70" s="411" t="s">
        <v>280</v>
      </c>
      <c r="F70" s="208" t="s">
        <v>336</v>
      </c>
    </row>
    <row r="71" spans="1:6" x14ac:dyDescent="0.3">
      <c r="A71" s="190" t="s">
        <v>296</v>
      </c>
      <c r="B71" s="193" t="s">
        <v>299</v>
      </c>
      <c r="C71" s="271" t="s">
        <v>318</v>
      </c>
      <c r="D71" s="208" t="s">
        <v>279</v>
      </c>
      <c r="E71" s="411" t="s">
        <v>280</v>
      </c>
      <c r="F71" s="208" t="s">
        <v>336</v>
      </c>
    </row>
    <row r="72" spans="1:6" x14ac:dyDescent="0.3">
      <c r="A72" s="190" t="s">
        <v>296</v>
      </c>
      <c r="B72" s="193" t="s">
        <v>299</v>
      </c>
      <c r="C72" s="271" t="s">
        <v>319</v>
      </c>
      <c r="D72" s="208" t="s">
        <v>279</v>
      </c>
      <c r="E72" s="411" t="s">
        <v>280</v>
      </c>
      <c r="F72" s="208" t="s">
        <v>336</v>
      </c>
    </row>
    <row r="73" spans="1:6" x14ac:dyDescent="0.3">
      <c r="A73" s="190" t="s">
        <v>296</v>
      </c>
      <c r="B73" s="193" t="s">
        <v>299</v>
      </c>
      <c r="C73" s="271" t="s">
        <v>342</v>
      </c>
      <c r="D73" s="208" t="s">
        <v>279</v>
      </c>
      <c r="E73" s="411" t="s">
        <v>280</v>
      </c>
      <c r="F73" s="208" t="s">
        <v>336</v>
      </c>
    </row>
    <row r="74" spans="1:6" ht="26.4" x14ac:dyDescent="0.3">
      <c r="A74" s="271" t="s">
        <v>322</v>
      </c>
      <c r="B74" s="193" t="s">
        <v>323</v>
      </c>
      <c r="C74" s="271" t="s">
        <v>324</v>
      </c>
      <c r="D74" s="208" t="s">
        <v>284</v>
      </c>
      <c r="E74" s="411" t="s">
        <v>280</v>
      </c>
      <c r="F74" s="207" t="s">
        <v>336</v>
      </c>
    </row>
    <row r="75" spans="1:6" ht="26.4" x14ac:dyDescent="0.3">
      <c r="A75" s="271" t="s">
        <v>322</v>
      </c>
      <c r="B75" s="193" t="s">
        <v>326</v>
      </c>
      <c r="C75" s="271" t="s">
        <v>343</v>
      </c>
      <c r="D75" s="208" t="s">
        <v>284</v>
      </c>
      <c r="E75" s="411" t="s">
        <v>280</v>
      </c>
      <c r="F75" s="207" t="s">
        <v>336</v>
      </c>
    </row>
    <row r="76" spans="1:6" ht="26.4" x14ac:dyDescent="0.3">
      <c r="A76" s="271" t="s">
        <v>322</v>
      </c>
      <c r="B76" s="193" t="s">
        <v>326</v>
      </c>
      <c r="C76" s="271" t="s">
        <v>326</v>
      </c>
      <c r="D76" s="208" t="s">
        <v>284</v>
      </c>
      <c r="E76" s="411" t="s">
        <v>280</v>
      </c>
      <c r="F76" s="207" t="s">
        <v>336</v>
      </c>
    </row>
    <row r="77" spans="1:6" ht="26.4" x14ac:dyDescent="0.3">
      <c r="A77" s="271" t="s">
        <v>322</v>
      </c>
      <c r="B77" s="193" t="s">
        <v>328</v>
      </c>
      <c r="C77" s="271" t="s">
        <v>328</v>
      </c>
      <c r="D77" s="208" t="s">
        <v>284</v>
      </c>
      <c r="E77" s="431" t="s">
        <v>285</v>
      </c>
      <c r="F77" s="207" t="s">
        <v>336</v>
      </c>
    </row>
    <row r="78" spans="1:6" x14ac:dyDescent="0.3">
      <c r="A78" s="193" t="s">
        <v>329</v>
      </c>
      <c r="B78" s="193" t="s">
        <v>332</v>
      </c>
      <c r="C78" s="271" t="s">
        <v>344</v>
      </c>
      <c r="D78" s="208" t="s">
        <v>279</v>
      </c>
      <c r="E78" s="208" t="s">
        <v>280</v>
      </c>
      <c r="F78" s="208" t="s">
        <v>336</v>
      </c>
    </row>
    <row r="79" spans="1:6" x14ac:dyDescent="0.3">
      <c r="A79" s="193" t="s">
        <v>329</v>
      </c>
      <c r="B79" s="193" t="s">
        <v>282</v>
      </c>
      <c r="C79" s="271" t="s">
        <v>330</v>
      </c>
      <c r="D79" s="208" t="s">
        <v>279</v>
      </c>
      <c r="E79" s="208" t="s">
        <v>280</v>
      </c>
      <c r="F79" s="208" t="s">
        <v>336</v>
      </c>
    </row>
    <row r="80" spans="1:6" x14ac:dyDescent="0.3">
      <c r="A80" s="193" t="s">
        <v>329</v>
      </c>
      <c r="B80" s="193" t="s">
        <v>326</v>
      </c>
      <c r="C80" s="271" t="s">
        <v>331</v>
      </c>
      <c r="D80" s="208" t="s">
        <v>284</v>
      </c>
      <c r="E80" s="208" t="s">
        <v>280</v>
      </c>
      <c r="F80" s="208" t="s">
        <v>336</v>
      </c>
    </row>
    <row r="81" spans="1:6" x14ac:dyDescent="0.3">
      <c r="A81" s="193" t="s">
        <v>334</v>
      </c>
      <c r="B81" s="193" t="s">
        <v>335</v>
      </c>
      <c r="C81" s="193" t="s">
        <v>335</v>
      </c>
      <c r="D81" s="208" t="s">
        <v>284</v>
      </c>
      <c r="E81" s="208" t="s">
        <v>285</v>
      </c>
      <c r="F81" s="208" t="s">
        <v>336</v>
      </c>
    </row>
    <row r="82" spans="1:6" x14ac:dyDescent="0.3">
      <c r="A82" s="189"/>
      <c r="B82" s="423"/>
      <c r="C82" s="423"/>
      <c r="D82" s="189"/>
      <c r="E82" s="189"/>
      <c r="F82" s="189"/>
    </row>
    <row r="83" spans="1:6" ht="16.2" thickBot="1" x14ac:dyDescent="0.35">
      <c r="A83" s="266" t="s">
        <v>223</v>
      </c>
      <c r="B83" s="318"/>
      <c r="C83" s="318"/>
      <c r="D83" s="428"/>
      <c r="E83" s="428"/>
      <c r="F83" s="428"/>
    </row>
    <row r="84" spans="1:6" ht="16.2" thickBot="1" x14ac:dyDescent="0.35">
      <c r="A84" s="313" t="s">
        <v>120</v>
      </c>
      <c r="B84" s="174" t="s">
        <v>73</v>
      </c>
      <c r="C84" s="174" t="s">
        <v>218</v>
      </c>
      <c r="D84" s="174" t="s">
        <v>219</v>
      </c>
      <c r="E84" s="174" t="s">
        <v>220</v>
      </c>
      <c r="F84" s="226" t="s">
        <v>221</v>
      </c>
    </row>
    <row r="85" spans="1:6" x14ac:dyDescent="0.3">
      <c r="A85" s="314"/>
      <c r="B85" s="378"/>
      <c r="C85" s="378"/>
      <c r="D85" s="314"/>
      <c r="E85" s="314"/>
      <c r="F85" s="314"/>
    </row>
    <row r="86" spans="1:6" x14ac:dyDescent="0.3">
      <c r="A86" s="186"/>
      <c r="B86" s="425"/>
      <c r="C86" s="425"/>
      <c r="D86" s="186"/>
      <c r="E86" s="186"/>
      <c r="F86" s="186"/>
    </row>
    <row r="87" spans="1:6" x14ac:dyDescent="0.3">
      <c r="A87" s="186"/>
      <c r="B87" s="425"/>
      <c r="C87" s="425"/>
      <c r="D87" s="186"/>
      <c r="E87" s="186"/>
      <c r="F87" s="186"/>
    </row>
    <row r="88" spans="1:6" x14ac:dyDescent="0.3">
      <c r="A88" s="186"/>
      <c r="B88" s="425"/>
      <c r="C88" s="425"/>
      <c r="D88" s="186"/>
      <c r="E88" s="186"/>
      <c r="F88" s="186"/>
    </row>
    <row r="89" spans="1:6" x14ac:dyDescent="0.3">
      <c r="A89" s="186"/>
      <c r="B89" s="425"/>
      <c r="C89" s="425"/>
      <c r="D89" s="186"/>
      <c r="E89" s="186"/>
      <c r="F89" s="186"/>
    </row>
    <row r="90" spans="1:6" x14ac:dyDescent="0.3">
      <c r="A90" s="186"/>
      <c r="B90" s="425"/>
      <c r="C90" s="425"/>
      <c r="D90" s="186"/>
      <c r="E90" s="186"/>
      <c r="F90" s="186"/>
    </row>
    <row r="91" spans="1:6" x14ac:dyDescent="0.3">
      <c r="A91" s="189"/>
      <c r="B91" s="423"/>
      <c r="C91" s="423"/>
      <c r="D91" s="189"/>
      <c r="E91" s="189"/>
      <c r="F91" s="189"/>
    </row>
    <row r="92" spans="1:6" ht="16.2" thickBot="1" x14ac:dyDescent="0.35">
      <c r="A92" s="426" t="s">
        <v>224</v>
      </c>
      <c r="B92" s="423"/>
      <c r="C92" s="423"/>
      <c r="D92" s="189"/>
      <c r="E92" s="189"/>
      <c r="F92" s="189"/>
    </row>
    <row r="93" spans="1:6" x14ac:dyDescent="0.3">
      <c r="A93" s="427" t="s">
        <v>120</v>
      </c>
      <c r="B93" s="430" t="s">
        <v>73</v>
      </c>
      <c r="C93" s="430" t="s">
        <v>218</v>
      </c>
      <c r="D93" s="265" t="s">
        <v>219</v>
      </c>
      <c r="E93" s="265" t="s">
        <v>220</v>
      </c>
      <c r="F93" s="424" t="s">
        <v>221</v>
      </c>
    </row>
    <row r="94" spans="1:6" ht="18.600000000000001" customHeight="1" x14ac:dyDescent="0.3">
      <c r="A94" s="193" t="s">
        <v>276</v>
      </c>
      <c r="B94" s="271" t="s">
        <v>277</v>
      </c>
      <c r="C94" s="271" t="s">
        <v>345</v>
      </c>
      <c r="D94" s="208" t="s">
        <v>284</v>
      </c>
      <c r="E94" s="208" t="s">
        <v>280</v>
      </c>
      <c r="F94" s="208" t="s">
        <v>346</v>
      </c>
    </row>
    <row r="95" spans="1:6" ht="16.95" customHeight="1" x14ac:dyDescent="0.3">
      <c r="A95" s="193" t="s">
        <v>276</v>
      </c>
      <c r="B95" s="271" t="s">
        <v>282</v>
      </c>
      <c r="C95" s="271" t="s">
        <v>347</v>
      </c>
      <c r="D95" s="208" t="s">
        <v>284</v>
      </c>
      <c r="E95" s="208" t="s">
        <v>280</v>
      </c>
      <c r="F95" s="208" t="s">
        <v>346</v>
      </c>
    </row>
    <row r="96" spans="1:6" ht="18" customHeight="1" x14ac:dyDescent="0.3">
      <c r="A96" s="193" t="s">
        <v>276</v>
      </c>
      <c r="B96" s="271" t="s">
        <v>286</v>
      </c>
      <c r="C96" s="271" t="s">
        <v>288</v>
      </c>
      <c r="D96" s="208" t="s">
        <v>284</v>
      </c>
      <c r="E96" s="208" t="s">
        <v>280</v>
      </c>
      <c r="F96" s="208" t="s">
        <v>346</v>
      </c>
    </row>
    <row r="97" spans="1:6" ht="18.600000000000001" customHeight="1" x14ac:dyDescent="0.3">
      <c r="A97" s="193" t="s">
        <v>276</v>
      </c>
      <c r="B97" s="271" t="s">
        <v>286</v>
      </c>
      <c r="C97" s="271" t="s">
        <v>348</v>
      </c>
      <c r="D97" s="208" t="s">
        <v>284</v>
      </c>
      <c r="E97" s="208" t="s">
        <v>280</v>
      </c>
      <c r="F97" s="208" t="s">
        <v>346</v>
      </c>
    </row>
    <row r="98" spans="1:6" ht="17.399999999999999" customHeight="1" x14ac:dyDescent="0.3">
      <c r="A98" s="193" t="s">
        <v>276</v>
      </c>
      <c r="B98" s="271" t="s">
        <v>282</v>
      </c>
      <c r="C98" s="271" t="s">
        <v>349</v>
      </c>
      <c r="D98" s="208" t="s">
        <v>284</v>
      </c>
      <c r="E98" s="208" t="s">
        <v>280</v>
      </c>
      <c r="F98" s="208" t="s">
        <v>346</v>
      </c>
    </row>
    <row r="99" spans="1:6" ht="20.399999999999999" customHeight="1" x14ac:dyDescent="0.3">
      <c r="A99" s="193" t="s">
        <v>276</v>
      </c>
      <c r="B99" s="271" t="s">
        <v>294</v>
      </c>
      <c r="C99" s="271" t="s">
        <v>350</v>
      </c>
      <c r="D99" s="208" t="s">
        <v>284</v>
      </c>
      <c r="E99" s="208" t="s">
        <v>285</v>
      </c>
      <c r="F99" s="208" t="s">
        <v>346</v>
      </c>
    </row>
    <row r="100" spans="1:6" ht="17.399999999999999" customHeight="1" x14ac:dyDescent="0.3">
      <c r="A100" s="193" t="s">
        <v>276</v>
      </c>
      <c r="B100" s="271" t="s">
        <v>293</v>
      </c>
      <c r="C100" s="271" t="s">
        <v>351</v>
      </c>
      <c r="D100" s="208" t="s">
        <v>284</v>
      </c>
      <c r="E100" s="208" t="s">
        <v>280</v>
      </c>
      <c r="F100" s="208" t="s">
        <v>346</v>
      </c>
    </row>
    <row r="101" spans="1:6" ht="15.6" customHeight="1" x14ac:dyDescent="0.3">
      <c r="A101" s="193" t="s">
        <v>296</v>
      </c>
      <c r="B101" s="271" t="s">
        <v>289</v>
      </c>
      <c r="C101" s="271" t="s">
        <v>352</v>
      </c>
      <c r="D101" s="208" t="s">
        <v>284</v>
      </c>
      <c r="E101" s="208" t="s">
        <v>285</v>
      </c>
      <c r="F101" s="208" t="s">
        <v>346</v>
      </c>
    </row>
    <row r="102" spans="1:6" ht="16.2" customHeight="1" x14ac:dyDescent="0.3">
      <c r="A102" s="193" t="s">
        <v>296</v>
      </c>
      <c r="B102" s="271" t="s">
        <v>299</v>
      </c>
      <c r="C102" s="271" t="s">
        <v>353</v>
      </c>
      <c r="D102" s="208" t="s">
        <v>284</v>
      </c>
      <c r="E102" s="208" t="s">
        <v>280</v>
      </c>
      <c r="F102" s="208" t="s">
        <v>346</v>
      </c>
    </row>
    <row r="103" spans="1:6" ht="18" customHeight="1" x14ac:dyDescent="0.3">
      <c r="A103" s="193" t="s">
        <v>296</v>
      </c>
      <c r="B103" s="271" t="s">
        <v>289</v>
      </c>
      <c r="C103" s="271" t="s">
        <v>354</v>
      </c>
      <c r="D103" s="208" t="s">
        <v>284</v>
      </c>
      <c r="E103" s="432" t="s">
        <v>280</v>
      </c>
      <c r="F103" s="208" t="s">
        <v>346</v>
      </c>
    </row>
    <row r="104" spans="1:6" ht="19.2" customHeight="1" x14ac:dyDescent="0.3">
      <c r="A104" s="193" t="s">
        <v>296</v>
      </c>
      <c r="B104" s="271" t="s">
        <v>299</v>
      </c>
      <c r="C104" s="271" t="s">
        <v>355</v>
      </c>
      <c r="D104" s="208" t="s">
        <v>284</v>
      </c>
      <c r="E104" s="208" t="s">
        <v>285</v>
      </c>
      <c r="F104" s="208" t="s">
        <v>346</v>
      </c>
    </row>
    <row r="105" spans="1:6" ht="16.2" customHeight="1" x14ac:dyDescent="0.3">
      <c r="A105" s="193" t="s">
        <v>296</v>
      </c>
      <c r="B105" s="271" t="s">
        <v>299</v>
      </c>
      <c r="C105" s="271" t="s">
        <v>356</v>
      </c>
      <c r="D105" s="208" t="s">
        <v>284</v>
      </c>
      <c r="E105" s="208" t="s">
        <v>280</v>
      </c>
      <c r="F105" s="208" t="s">
        <v>346</v>
      </c>
    </row>
    <row r="106" spans="1:6" ht="18" customHeight="1" x14ac:dyDescent="0.3">
      <c r="A106" s="193" t="s">
        <v>296</v>
      </c>
      <c r="B106" s="271" t="s">
        <v>299</v>
      </c>
      <c r="C106" s="271" t="s">
        <v>357</v>
      </c>
      <c r="D106" s="208" t="s">
        <v>279</v>
      </c>
      <c r="E106" s="208" t="s">
        <v>280</v>
      </c>
      <c r="F106" s="208" t="s">
        <v>346</v>
      </c>
    </row>
    <row r="107" spans="1:6" ht="19.2" customHeight="1" x14ac:dyDescent="0.3">
      <c r="A107" s="193" t="s">
        <v>296</v>
      </c>
      <c r="B107" s="271" t="s">
        <v>299</v>
      </c>
      <c r="C107" s="271" t="s">
        <v>358</v>
      </c>
      <c r="D107" s="208" t="s">
        <v>284</v>
      </c>
      <c r="E107" s="208" t="s">
        <v>280</v>
      </c>
      <c r="F107" s="208" t="s">
        <v>346</v>
      </c>
    </row>
    <row r="108" spans="1:6" ht="28.2" customHeight="1" x14ac:dyDescent="0.3">
      <c r="A108" s="271" t="s">
        <v>322</v>
      </c>
      <c r="B108" s="193" t="s">
        <v>323</v>
      </c>
      <c r="C108" s="271" t="s">
        <v>324</v>
      </c>
      <c r="D108" s="208" t="s">
        <v>284</v>
      </c>
      <c r="E108" s="208" t="s">
        <v>280</v>
      </c>
      <c r="F108" s="208" t="s">
        <v>346</v>
      </c>
    </row>
    <row r="109" spans="1:6" ht="26.4" x14ac:dyDescent="0.3">
      <c r="A109" s="271" t="s">
        <v>322</v>
      </c>
      <c r="B109" s="193" t="s">
        <v>326</v>
      </c>
      <c r="C109" s="271" t="s">
        <v>326</v>
      </c>
      <c r="D109" s="208" t="s">
        <v>284</v>
      </c>
      <c r="E109" s="208" t="s">
        <v>285</v>
      </c>
      <c r="F109" s="208" t="s">
        <v>346</v>
      </c>
    </row>
    <row r="110" spans="1:6" ht="26.4" x14ac:dyDescent="0.3">
      <c r="A110" s="271" t="s">
        <v>322</v>
      </c>
      <c r="B110" s="193" t="s">
        <v>328</v>
      </c>
      <c r="C110" s="271" t="s">
        <v>328</v>
      </c>
      <c r="D110" s="208" t="s">
        <v>284</v>
      </c>
      <c r="E110" s="208" t="s">
        <v>285</v>
      </c>
      <c r="F110" s="208" t="s">
        <v>346</v>
      </c>
    </row>
    <row r="111" spans="1:6" ht="18.600000000000001" customHeight="1" x14ac:dyDescent="0.3">
      <c r="A111" s="193" t="s">
        <v>329</v>
      </c>
      <c r="B111" s="193" t="s">
        <v>332</v>
      </c>
      <c r="C111" s="271" t="s">
        <v>344</v>
      </c>
      <c r="D111" s="208" t="s">
        <v>284</v>
      </c>
      <c r="E111" s="208" t="s">
        <v>280</v>
      </c>
      <c r="F111" s="208" t="s">
        <v>346</v>
      </c>
    </row>
    <row r="112" spans="1:6" ht="15.6" customHeight="1" x14ac:dyDescent="0.3">
      <c r="A112" s="193" t="s">
        <v>329</v>
      </c>
      <c r="B112" s="193" t="s">
        <v>282</v>
      </c>
      <c r="C112" s="271" t="s">
        <v>349</v>
      </c>
      <c r="D112" s="208" t="s">
        <v>284</v>
      </c>
      <c r="E112" s="208" t="s">
        <v>280</v>
      </c>
      <c r="F112" s="208" t="s">
        <v>346</v>
      </c>
    </row>
    <row r="113" spans="1:6" ht="18.600000000000001" customHeight="1" x14ac:dyDescent="0.3">
      <c r="A113" s="193" t="s">
        <v>334</v>
      </c>
      <c r="B113" s="193" t="s">
        <v>335</v>
      </c>
      <c r="C113" s="271" t="s">
        <v>359</v>
      </c>
      <c r="D113" s="208" t="s">
        <v>284</v>
      </c>
      <c r="E113" s="208" t="s">
        <v>285</v>
      </c>
      <c r="F113" s="208" t="s">
        <v>346</v>
      </c>
    </row>
    <row r="114" spans="1:6" ht="13.95" customHeight="1" x14ac:dyDescent="0.3">
      <c r="A114" s="193" t="s">
        <v>334</v>
      </c>
      <c r="B114" s="193" t="s">
        <v>335</v>
      </c>
      <c r="C114" s="271" t="s">
        <v>360</v>
      </c>
      <c r="D114" s="208" t="s">
        <v>284</v>
      </c>
      <c r="E114" s="208" t="s">
        <v>285</v>
      </c>
      <c r="F114" s="208" t="s">
        <v>346</v>
      </c>
    </row>
    <row r="115" spans="1:6" ht="16.95" customHeight="1" x14ac:dyDescent="0.3">
      <c r="A115" s="193" t="s">
        <v>334</v>
      </c>
      <c r="B115" s="193" t="s">
        <v>335</v>
      </c>
      <c r="C115" s="271" t="s">
        <v>361</v>
      </c>
      <c r="D115" s="208" t="s">
        <v>362</v>
      </c>
      <c r="E115" s="208" t="s">
        <v>285</v>
      </c>
      <c r="F115" s="208" t="s">
        <v>346</v>
      </c>
    </row>
    <row r="116" spans="1:6" x14ac:dyDescent="0.3">
      <c r="A116" s="193" t="s">
        <v>334</v>
      </c>
      <c r="B116" s="193" t="s">
        <v>335</v>
      </c>
      <c r="C116" s="271" t="s">
        <v>363</v>
      </c>
      <c r="D116" s="208" t="s">
        <v>284</v>
      </c>
      <c r="E116" s="208" t="s">
        <v>285</v>
      </c>
      <c r="F116" s="208" t="s">
        <v>346</v>
      </c>
    </row>
    <row r="117" spans="1:6" x14ac:dyDescent="0.3">
      <c r="A117" s="193" t="s">
        <v>334</v>
      </c>
      <c r="B117" s="193" t="s">
        <v>335</v>
      </c>
      <c r="C117" s="271" t="s">
        <v>364</v>
      </c>
      <c r="D117" s="208" t="s">
        <v>284</v>
      </c>
      <c r="E117" s="208" t="s">
        <v>285</v>
      </c>
      <c r="F117" s="208" t="s">
        <v>346</v>
      </c>
    </row>
    <row r="118" spans="1:6" x14ac:dyDescent="0.3">
      <c r="A118" s="243"/>
      <c r="B118" s="54"/>
      <c r="C118" s="54"/>
      <c r="D118" s="243"/>
      <c r="E118" s="243"/>
      <c r="F118" s="243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6"/>
  <sheetViews>
    <sheetView view="pageBreakPreview" zoomScaleNormal="130" zoomScaleSheetLayoutView="100" workbookViewId="0">
      <selection activeCell="H5" sqref="H5"/>
    </sheetView>
  </sheetViews>
  <sheetFormatPr defaultRowHeight="15.6" x14ac:dyDescent="0.3"/>
  <cols>
    <col min="1" max="1" width="19.3984375" customWidth="1"/>
    <col min="2" max="2" width="15.09765625" customWidth="1"/>
    <col min="3" max="3" width="19.8984375" customWidth="1"/>
    <col min="4" max="5" width="9.09765625" customWidth="1"/>
    <col min="6" max="6" width="9.5" customWidth="1"/>
    <col min="7" max="7" width="12" customWidth="1"/>
    <col min="8" max="8" width="12.8984375" customWidth="1"/>
    <col min="9" max="9" width="10.8984375" customWidth="1"/>
  </cols>
  <sheetData>
    <row r="1" spans="1:9" ht="45" customHeight="1" x14ac:dyDescent="0.35">
      <c r="A1" s="661" t="s">
        <v>225</v>
      </c>
      <c r="B1" s="661"/>
      <c r="C1" s="661"/>
      <c r="D1" s="661"/>
      <c r="E1" s="661"/>
      <c r="F1" s="661"/>
      <c r="G1" s="661"/>
      <c r="H1" s="661"/>
      <c r="I1" s="19"/>
    </row>
    <row r="2" spans="1:9" ht="92.4" x14ac:dyDescent="0.3">
      <c r="A2" s="313" t="s">
        <v>120</v>
      </c>
      <c r="B2" s="174" t="s">
        <v>65</v>
      </c>
      <c r="C2" s="174" t="s">
        <v>73</v>
      </c>
      <c r="D2" s="174" t="s">
        <v>218</v>
      </c>
      <c r="E2" s="174" t="s">
        <v>219</v>
      </c>
      <c r="F2" s="174" t="s">
        <v>220</v>
      </c>
      <c r="G2" s="174" t="s">
        <v>221</v>
      </c>
      <c r="H2" s="226" t="s">
        <v>226</v>
      </c>
      <c r="I2" s="17"/>
    </row>
    <row r="3" spans="1:9" x14ac:dyDescent="0.3">
      <c r="A3" s="435" t="s">
        <v>275</v>
      </c>
      <c r="B3" s="435"/>
      <c r="C3" s="435"/>
      <c r="D3" s="435"/>
      <c r="E3" s="435"/>
      <c r="F3" s="435"/>
      <c r="G3" s="435"/>
      <c r="H3" s="435" t="s">
        <v>275</v>
      </c>
      <c r="I3" s="17"/>
    </row>
    <row r="4" spans="1:9" x14ac:dyDescent="0.3">
      <c r="A4" s="411" t="s">
        <v>275</v>
      </c>
      <c r="B4" s="411"/>
      <c r="C4" s="411"/>
      <c r="D4" s="411"/>
      <c r="E4" s="411"/>
      <c r="F4" s="411"/>
      <c r="G4" s="411"/>
      <c r="H4" s="411" t="s">
        <v>275</v>
      </c>
      <c r="I4" s="17"/>
    </row>
    <row r="5" spans="1:9" x14ac:dyDescent="0.3">
      <c r="A5" s="411" t="s">
        <v>275</v>
      </c>
      <c r="B5" s="411"/>
      <c r="C5" s="411"/>
      <c r="D5" s="411"/>
      <c r="E5" s="411"/>
      <c r="F5" s="411"/>
      <c r="G5" s="411"/>
      <c r="H5" s="411" t="s">
        <v>275</v>
      </c>
      <c r="I5" s="17"/>
    </row>
    <row r="6" spans="1:9" x14ac:dyDescent="0.3">
      <c r="H6" s="10"/>
      <c r="I6" s="4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23"/>
  <sheetViews>
    <sheetView view="pageBreakPreview" topLeftCell="A4" zoomScaleNormal="100" zoomScaleSheetLayoutView="100" workbookViewId="0">
      <selection activeCell="A14" sqref="A14:B14"/>
    </sheetView>
  </sheetViews>
  <sheetFormatPr defaultRowHeight="15.6" x14ac:dyDescent="0.3"/>
  <cols>
    <col min="1" max="1" width="33.59765625" customWidth="1"/>
    <col min="2" max="2" width="48.59765625" customWidth="1"/>
  </cols>
  <sheetData>
    <row r="1" spans="1:2" ht="50.25" customHeight="1" thickBot="1" x14ac:dyDescent="0.35">
      <c r="A1" s="617" t="s">
        <v>227</v>
      </c>
      <c r="B1" s="617"/>
    </row>
    <row r="2" spans="1:2" s="1" customFormat="1" ht="16.2" thickBot="1" x14ac:dyDescent="0.35">
      <c r="A2" s="436" t="s">
        <v>120</v>
      </c>
      <c r="B2" s="437" t="s">
        <v>228</v>
      </c>
    </row>
    <row r="3" spans="1:2" s="1" customFormat="1" x14ac:dyDescent="0.3">
      <c r="A3" s="452" t="s">
        <v>250</v>
      </c>
      <c r="B3" s="193" t="s">
        <v>412</v>
      </c>
    </row>
    <row r="4" spans="1:2" x14ac:dyDescent="0.3">
      <c r="A4" s="190" t="s">
        <v>250</v>
      </c>
      <c r="B4" s="193" t="s">
        <v>413</v>
      </c>
    </row>
    <row r="5" spans="1:2" x14ac:dyDescent="0.3">
      <c r="A5" s="190" t="s">
        <v>250</v>
      </c>
      <c r="B5" s="193" t="s">
        <v>414</v>
      </c>
    </row>
    <row r="6" spans="1:2" x14ac:dyDescent="0.3">
      <c r="A6" s="190" t="s">
        <v>250</v>
      </c>
      <c r="B6" s="193" t="s">
        <v>415</v>
      </c>
    </row>
    <row r="7" spans="1:2" x14ac:dyDescent="0.3">
      <c r="A7" s="190" t="s">
        <v>250</v>
      </c>
      <c r="B7" s="193" t="s">
        <v>416</v>
      </c>
    </row>
    <row r="8" spans="1:2" x14ac:dyDescent="0.3">
      <c r="A8" s="190" t="s">
        <v>250</v>
      </c>
      <c r="B8" s="193" t="s">
        <v>417</v>
      </c>
    </row>
    <row r="9" spans="1:2" x14ac:dyDescent="0.3">
      <c r="A9" s="190" t="s">
        <v>253</v>
      </c>
      <c r="B9" s="190" t="s">
        <v>418</v>
      </c>
    </row>
    <row r="10" spans="1:2" x14ac:dyDescent="0.3">
      <c r="A10" s="190" t="s">
        <v>253</v>
      </c>
      <c r="B10" s="190" t="s">
        <v>419</v>
      </c>
    </row>
    <row r="11" spans="1:2" x14ac:dyDescent="0.3">
      <c r="A11" s="190" t="s">
        <v>253</v>
      </c>
      <c r="B11" s="193" t="s">
        <v>420</v>
      </c>
    </row>
    <row r="12" spans="1:2" x14ac:dyDescent="0.3">
      <c r="A12" s="190" t="s">
        <v>253</v>
      </c>
      <c r="B12" s="193" t="s">
        <v>422</v>
      </c>
    </row>
    <row r="13" spans="1:2" x14ac:dyDescent="0.3">
      <c r="A13" s="190" t="s">
        <v>253</v>
      </c>
      <c r="B13" s="193" t="s">
        <v>421</v>
      </c>
    </row>
    <row r="14" spans="1:2" x14ac:dyDescent="0.3">
      <c r="A14" s="302" t="s">
        <v>322</v>
      </c>
      <c r="B14" s="190" t="s">
        <v>423</v>
      </c>
    </row>
    <row r="15" spans="1:2" x14ac:dyDescent="0.3">
      <c r="A15" s="302" t="s">
        <v>322</v>
      </c>
      <c r="B15" s="193" t="s">
        <v>424</v>
      </c>
    </row>
    <row r="16" spans="1:2" x14ac:dyDescent="0.3">
      <c r="A16" s="302" t="s">
        <v>322</v>
      </c>
      <c r="B16" s="271" t="s">
        <v>425</v>
      </c>
    </row>
    <row r="17" spans="1:2" x14ac:dyDescent="0.3">
      <c r="A17" s="193" t="s">
        <v>426</v>
      </c>
      <c r="B17" s="190" t="s">
        <v>427</v>
      </c>
    </row>
    <row r="18" spans="1:2" x14ac:dyDescent="0.3">
      <c r="A18" s="193" t="s">
        <v>426</v>
      </c>
      <c r="B18" s="193" t="s">
        <v>428</v>
      </c>
    </row>
    <row r="19" spans="1:2" x14ac:dyDescent="0.3">
      <c r="A19" s="190" t="s">
        <v>255</v>
      </c>
      <c r="B19" s="190" t="s">
        <v>429</v>
      </c>
    </row>
    <row r="20" spans="1:2" x14ac:dyDescent="0.3">
      <c r="A20" s="193" t="s">
        <v>255</v>
      </c>
      <c r="B20" s="193" t="s">
        <v>430</v>
      </c>
    </row>
    <row r="21" spans="1:2" x14ac:dyDescent="0.3">
      <c r="A21" s="193" t="s">
        <v>255</v>
      </c>
      <c r="B21" s="193" t="s">
        <v>431</v>
      </c>
    </row>
    <row r="22" spans="1:2" x14ac:dyDescent="0.3">
      <c r="A22" s="193" t="s">
        <v>255</v>
      </c>
      <c r="B22" s="193" t="s">
        <v>432</v>
      </c>
    </row>
    <row r="23" spans="1:2" x14ac:dyDescent="0.3">
      <c r="A23" s="243"/>
      <c r="B23" s="243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5"/>
  <sheetViews>
    <sheetView view="pageBreakPreview" zoomScaleNormal="100" zoomScaleSheetLayoutView="100" workbookViewId="0">
      <selection activeCell="D1" sqref="D1"/>
    </sheetView>
  </sheetViews>
  <sheetFormatPr defaultRowHeight="15.6" x14ac:dyDescent="0.3"/>
  <cols>
    <col min="1" max="1" width="25.3984375" customWidth="1"/>
    <col min="2" max="2" width="26.3984375" customWidth="1"/>
    <col min="3" max="3" width="34.69921875" customWidth="1"/>
    <col min="4" max="4" width="30.69921875" customWidth="1"/>
  </cols>
  <sheetData>
    <row r="1" spans="1:3" ht="46.95" customHeight="1" x14ac:dyDescent="0.3">
      <c r="A1" s="617" t="s">
        <v>229</v>
      </c>
      <c r="B1" s="617"/>
      <c r="C1" s="617"/>
    </row>
    <row r="2" spans="1:3" ht="26.4" x14ac:dyDescent="0.3">
      <c r="A2" s="313" t="s">
        <v>120</v>
      </c>
      <c r="B2" s="174" t="s">
        <v>228</v>
      </c>
      <c r="C2" s="226" t="s">
        <v>230</v>
      </c>
    </row>
    <row r="3" spans="1:3" x14ac:dyDescent="0.3">
      <c r="A3" s="207" t="s">
        <v>275</v>
      </c>
      <c r="B3" s="207"/>
      <c r="C3" s="207" t="s">
        <v>275</v>
      </c>
    </row>
    <row r="4" spans="1:3" x14ac:dyDescent="0.3">
      <c r="A4" s="208" t="s">
        <v>275</v>
      </c>
      <c r="B4" s="208"/>
      <c r="C4" s="208" t="s">
        <v>275</v>
      </c>
    </row>
    <row r="5" spans="1:3" x14ac:dyDescent="0.3">
      <c r="A5" s="208" t="s">
        <v>275</v>
      </c>
      <c r="B5" s="208"/>
      <c r="C5" s="208" t="s">
        <v>275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09"/>
  <sheetViews>
    <sheetView view="pageBreakPreview" topLeftCell="A101" zoomScaleNormal="100" zoomScaleSheetLayoutView="100" workbookViewId="0">
      <selection activeCell="J3" sqref="J3"/>
    </sheetView>
  </sheetViews>
  <sheetFormatPr defaultColWidth="9" defaultRowHeight="13.2" x14ac:dyDescent="0.25"/>
  <cols>
    <col min="1" max="1" width="4.8984375" style="59" customWidth="1"/>
    <col min="2" max="2" width="6.59765625" style="59" customWidth="1"/>
    <col min="3" max="3" width="10.69921875" style="59" customWidth="1"/>
    <col min="4" max="5" width="8.69921875" style="59" customWidth="1"/>
    <col min="6" max="6" width="11.69921875" style="59" customWidth="1"/>
    <col min="7" max="7" width="14.69921875" style="59" customWidth="1"/>
    <col min="8" max="8" width="28" style="59" customWidth="1"/>
    <col min="9" max="9" width="10.3984375" style="59" customWidth="1"/>
    <col min="10" max="10" width="12.8984375" style="59" customWidth="1"/>
    <col min="11" max="11" width="13.09765625" style="59" customWidth="1"/>
    <col min="12" max="12" width="11.59765625" style="59" customWidth="1"/>
    <col min="13" max="13" width="39.3984375" style="59" customWidth="1"/>
    <col min="14" max="16384" width="9" style="59"/>
  </cols>
  <sheetData>
    <row r="1" spans="1:12" ht="24" customHeight="1" thickBot="1" x14ac:dyDescent="0.35">
      <c r="A1" s="670" t="s">
        <v>231</v>
      </c>
      <c r="B1" s="670"/>
      <c r="C1" s="670"/>
      <c r="D1" s="670"/>
      <c r="E1" s="670"/>
      <c r="F1" s="670"/>
      <c r="G1" s="670"/>
      <c r="H1" s="670"/>
      <c r="I1" s="670"/>
      <c r="J1" s="670"/>
      <c r="K1" s="670"/>
      <c r="L1" s="670"/>
    </row>
    <row r="2" spans="1:12" ht="103.2" thickBot="1" x14ac:dyDescent="0.3">
      <c r="A2" s="442" t="s">
        <v>232</v>
      </c>
      <c r="B2" s="443" t="s">
        <v>120</v>
      </c>
      <c r="C2" s="444" t="s">
        <v>924</v>
      </c>
      <c r="D2" s="444" t="s">
        <v>233</v>
      </c>
      <c r="E2" s="444" t="s">
        <v>234</v>
      </c>
      <c r="F2" s="443" t="s">
        <v>235</v>
      </c>
      <c r="G2" s="443" t="s">
        <v>236</v>
      </c>
      <c r="H2" s="443" t="s">
        <v>237</v>
      </c>
      <c r="I2" s="443" t="s">
        <v>238</v>
      </c>
      <c r="J2" s="444" t="s">
        <v>239</v>
      </c>
      <c r="K2" s="444" t="s">
        <v>240</v>
      </c>
      <c r="L2" s="445" t="s">
        <v>241</v>
      </c>
    </row>
    <row r="3" spans="1:12" ht="39.6" x14ac:dyDescent="0.25">
      <c r="A3" s="60">
        <v>1</v>
      </c>
      <c r="B3" s="60" t="s">
        <v>433</v>
      </c>
      <c r="C3" s="60" t="s">
        <v>434</v>
      </c>
      <c r="D3" s="60" t="s">
        <v>435</v>
      </c>
      <c r="E3" s="60" t="s">
        <v>279</v>
      </c>
      <c r="F3" s="61" t="s">
        <v>436</v>
      </c>
      <c r="G3" s="62" t="s">
        <v>437</v>
      </c>
      <c r="H3" s="62" t="s">
        <v>438</v>
      </c>
      <c r="I3" s="60" t="s">
        <v>439</v>
      </c>
      <c r="J3" s="468">
        <v>6967</v>
      </c>
      <c r="K3" s="469">
        <v>0</v>
      </c>
      <c r="L3" s="64"/>
    </row>
    <row r="4" spans="1:12" ht="52.8" x14ac:dyDescent="0.25">
      <c r="A4" s="60">
        <v>2</v>
      </c>
      <c r="B4" s="60" t="s">
        <v>433</v>
      </c>
      <c r="C4" s="60" t="s">
        <v>434</v>
      </c>
      <c r="D4" s="60" t="s">
        <v>435</v>
      </c>
      <c r="E4" s="60" t="s">
        <v>279</v>
      </c>
      <c r="F4" s="61" t="s">
        <v>440</v>
      </c>
      <c r="G4" s="62" t="s">
        <v>441</v>
      </c>
      <c r="H4" s="62" t="s">
        <v>442</v>
      </c>
      <c r="I4" s="60" t="s">
        <v>443</v>
      </c>
      <c r="J4" s="470">
        <v>7784</v>
      </c>
      <c r="K4" s="459">
        <v>0</v>
      </c>
      <c r="L4" s="65"/>
    </row>
    <row r="5" spans="1:12" ht="52.2" customHeight="1" x14ac:dyDescent="0.25">
      <c r="A5" s="60">
        <v>3</v>
      </c>
      <c r="B5" s="60" t="s">
        <v>433</v>
      </c>
      <c r="C5" s="60" t="s">
        <v>434</v>
      </c>
      <c r="D5" s="60" t="s">
        <v>435</v>
      </c>
      <c r="E5" s="60" t="s">
        <v>279</v>
      </c>
      <c r="F5" s="61" t="s">
        <v>444</v>
      </c>
      <c r="G5" s="62" t="s">
        <v>445</v>
      </c>
      <c r="H5" s="62" t="s">
        <v>446</v>
      </c>
      <c r="I5" s="60" t="s">
        <v>439</v>
      </c>
      <c r="J5" s="470">
        <v>5876</v>
      </c>
      <c r="K5" s="459">
        <v>0</v>
      </c>
      <c r="L5" s="65"/>
    </row>
    <row r="6" spans="1:12" ht="26.4" x14ac:dyDescent="0.25">
      <c r="A6" s="60">
        <v>4</v>
      </c>
      <c r="B6" s="60" t="s">
        <v>433</v>
      </c>
      <c r="C6" s="60" t="s">
        <v>434</v>
      </c>
      <c r="D6" s="60" t="s">
        <v>435</v>
      </c>
      <c r="E6" s="60" t="s">
        <v>279</v>
      </c>
      <c r="F6" s="66" t="s">
        <v>447</v>
      </c>
      <c r="G6" s="67" t="s">
        <v>448</v>
      </c>
      <c r="H6" s="67" t="s">
        <v>449</v>
      </c>
      <c r="I6" s="68" t="s">
        <v>450</v>
      </c>
      <c r="J6" s="470">
        <v>1146</v>
      </c>
      <c r="K6" s="459">
        <v>0</v>
      </c>
      <c r="L6" s="65"/>
    </row>
    <row r="7" spans="1:12" ht="26.4" x14ac:dyDescent="0.25">
      <c r="A7" s="60">
        <v>5</v>
      </c>
      <c r="B7" s="60" t="s">
        <v>433</v>
      </c>
      <c r="C7" s="60" t="s">
        <v>434</v>
      </c>
      <c r="D7" s="60" t="s">
        <v>435</v>
      </c>
      <c r="E7" s="60" t="s">
        <v>279</v>
      </c>
      <c r="F7" s="66" t="s">
        <v>451</v>
      </c>
      <c r="G7" s="67" t="s">
        <v>452</v>
      </c>
      <c r="H7" s="67" t="s">
        <v>453</v>
      </c>
      <c r="I7" s="68" t="s">
        <v>454</v>
      </c>
      <c r="J7" s="470">
        <v>11125</v>
      </c>
      <c r="K7" s="459">
        <v>0</v>
      </c>
      <c r="L7" s="65"/>
    </row>
    <row r="8" spans="1:12" ht="39.6" x14ac:dyDescent="0.25">
      <c r="A8" s="60">
        <v>6</v>
      </c>
      <c r="B8" s="60" t="s">
        <v>433</v>
      </c>
      <c r="C8" s="60" t="s">
        <v>434</v>
      </c>
      <c r="D8" s="60" t="s">
        <v>435</v>
      </c>
      <c r="E8" s="60" t="s">
        <v>279</v>
      </c>
      <c r="F8" s="61" t="s">
        <v>455</v>
      </c>
      <c r="G8" s="62" t="s">
        <v>456</v>
      </c>
      <c r="H8" s="62" t="s">
        <v>457</v>
      </c>
      <c r="I8" s="69" t="s">
        <v>450</v>
      </c>
      <c r="J8" s="470">
        <v>3061</v>
      </c>
      <c r="K8" s="459">
        <v>0</v>
      </c>
      <c r="L8" s="65"/>
    </row>
    <row r="9" spans="1:12" ht="45" customHeight="1" x14ac:dyDescent="0.25">
      <c r="A9" s="60">
        <v>7</v>
      </c>
      <c r="B9" s="60" t="s">
        <v>433</v>
      </c>
      <c r="C9" s="60" t="s">
        <v>434</v>
      </c>
      <c r="D9" s="60" t="s">
        <v>435</v>
      </c>
      <c r="E9" s="60" t="s">
        <v>279</v>
      </c>
      <c r="F9" s="61" t="s">
        <v>458</v>
      </c>
      <c r="G9" s="62" t="s">
        <v>459</v>
      </c>
      <c r="H9" s="62" t="s">
        <v>460</v>
      </c>
      <c r="I9" s="69" t="s">
        <v>461</v>
      </c>
      <c r="J9" s="470">
        <v>7711</v>
      </c>
      <c r="K9" s="459">
        <v>0</v>
      </c>
      <c r="L9" s="65"/>
    </row>
    <row r="10" spans="1:12" ht="37.200000000000003" customHeight="1" x14ac:dyDescent="0.25">
      <c r="A10" s="60">
        <v>8</v>
      </c>
      <c r="B10" s="60" t="s">
        <v>433</v>
      </c>
      <c r="C10" s="60" t="s">
        <v>434</v>
      </c>
      <c r="D10" s="60" t="s">
        <v>435</v>
      </c>
      <c r="E10" s="60" t="s">
        <v>279</v>
      </c>
      <c r="F10" s="61" t="s">
        <v>462</v>
      </c>
      <c r="G10" s="62" t="s">
        <v>463</v>
      </c>
      <c r="H10" s="62" t="s">
        <v>464</v>
      </c>
      <c r="I10" s="69" t="s">
        <v>461</v>
      </c>
      <c r="J10" s="470">
        <v>5660</v>
      </c>
      <c r="K10" s="459">
        <v>0</v>
      </c>
      <c r="L10" s="65"/>
    </row>
    <row r="11" spans="1:12" ht="43.2" customHeight="1" x14ac:dyDescent="0.25">
      <c r="A11" s="60">
        <v>9</v>
      </c>
      <c r="B11" s="60" t="s">
        <v>433</v>
      </c>
      <c r="C11" s="60" t="s">
        <v>434</v>
      </c>
      <c r="D11" s="60" t="s">
        <v>435</v>
      </c>
      <c r="E11" s="60" t="s">
        <v>279</v>
      </c>
      <c r="F11" s="61" t="s">
        <v>465</v>
      </c>
      <c r="G11" s="62" t="s">
        <v>466</v>
      </c>
      <c r="H11" s="62" t="s">
        <v>467</v>
      </c>
      <c r="I11" s="69" t="s">
        <v>468</v>
      </c>
      <c r="J11" s="470">
        <v>8442</v>
      </c>
      <c r="K11" s="459">
        <v>0</v>
      </c>
      <c r="L11" s="65"/>
    </row>
    <row r="12" spans="1:12" ht="70.2" customHeight="1" x14ac:dyDescent="0.25">
      <c r="A12" s="60">
        <v>10</v>
      </c>
      <c r="B12" s="60" t="s">
        <v>433</v>
      </c>
      <c r="C12" s="60" t="s">
        <v>434</v>
      </c>
      <c r="D12" s="60" t="s">
        <v>435</v>
      </c>
      <c r="E12" s="60" t="s">
        <v>279</v>
      </c>
      <c r="F12" s="66" t="s">
        <v>469</v>
      </c>
      <c r="G12" s="67" t="s">
        <v>470</v>
      </c>
      <c r="H12" s="67" t="s">
        <v>471</v>
      </c>
      <c r="I12" s="68" t="s">
        <v>461</v>
      </c>
      <c r="J12" s="470">
        <v>2536</v>
      </c>
      <c r="K12" s="459">
        <v>0</v>
      </c>
      <c r="L12" s="65"/>
    </row>
    <row r="13" spans="1:12" ht="26.4" x14ac:dyDescent="0.25">
      <c r="A13" s="60">
        <v>11</v>
      </c>
      <c r="B13" s="60" t="s">
        <v>433</v>
      </c>
      <c r="C13" s="60" t="s">
        <v>434</v>
      </c>
      <c r="D13" s="60" t="s">
        <v>435</v>
      </c>
      <c r="E13" s="60" t="s">
        <v>279</v>
      </c>
      <c r="F13" s="61" t="s">
        <v>472</v>
      </c>
      <c r="G13" s="62" t="s">
        <v>473</v>
      </c>
      <c r="H13" s="62" t="s">
        <v>474</v>
      </c>
      <c r="I13" s="69" t="s">
        <v>468</v>
      </c>
      <c r="J13" s="470">
        <v>2181</v>
      </c>
      <c r="K13" s="459">
        <v>0</v>
      </c>
      <c r="L13" s="65"/>
    </row>
    <row r="14" spans="1:12" ht="52.8" x14ac:dyDescent="0.25">
      <c r="A14" s="60">
        <v>12</v>
      </c>
      <c r="B14" s="60" t="s">
        <v>433</v>
      </c>
      <c r="C14" s="60" t="s">
        <v>434</v>
      </c>
      <c r="D14" s="60" t="s">
        <v>435</v>
      </c>
      <c r="E14" s="60" t="s">
        <v>279</v>
      </c>
      <c r="F14" s="61" t="s">
        <v>475</v>
      </c>
      <c r="G14" s="62" t="s">
        <v>476</v>
      </c>
      <c r="H14" s="62" t="s">
        <v>477</v>
      </c>
      <c r="I14" s="69" t="s">
        <v>468</v>
      </c>
      <c r="J14" s="470">
        <v>2631</v>
      </c>
      <c r="K14" s="459">
        <v>0</v>
      </c>
      <c r="L14" s="65"/>
    </row>
    <row r="15" spans="1:12" ht="52.8" x14ac:dyDescent="0.25">
      <c r="A15" s="60">
        <v>13</v>
      </c>
      <c r="B15" s="60" t="s">
        <v>433</v>
      </c>
      <c r="C15" s="60" t="s">
        <v>434</v>
      </c>
      <c r="D15" s="60" t="s">
        <v>435</v>
      </c>
      <c r="E15" s="60" t="s">
        <v>279</v>
      </c>
      <c r="F15" s="61" t="s">
        <v>478</v>
      </c>
      <c r="G15" s="62" t="s">
        <v>479</v>
      </c>
      <c r="H15" s="62" t="s">
        <v>480</v>
      </c>
      <c r="I15" s="69" t="s">
        <v>461</v>
      </c>
      <c r="J15" s="470">
        <v>11343</v>
      </c>
      <c r="K15" s="459">
        <v>0</v>
      </c>
      <c r="L15" s="65"/>
    </row>
    <row r="16" spans="1:12" ht="39.6" x14ac:dyDescent="0.25">
      <c r="A16" s="60">
        <v>14</v>
      </c>
      <c r="B16" s="60" t="s">
        <v>433</v>
      </c>
      <c r="C16" s="60" t="s">
        <v>434</v>
      </c>
      <c r="D16" s="60" t="s">
        <v>435</v>
      </c>
      <c r="E16" s="60" t="s">
        <v>279</v>
      </c>
      <c r="F16" s="61" t="s">
        <v>481</v>
      </c>
      <c r="G16" s="62" t="s">
        <v>482</v>
      </c>
      <c r="H16" s="62" t="s">
        <v>483</v>
      </c>
      <c r="I16" s="69" t="s">
        <v>461</v>
      </c>
      <c r="J16" s="470">
        <v>6794</v>
      </c>
      <c r="K16" s="459">
        <v>0</v>
      </c>
      <c r="L16" s="65"/>
    </row>
    <row r="17" spans="1:12" ht="26.4" x14ac:dyDescent="0.25">
      <c r="A17" s="60">
        <v>15</v>
      </c>
      <c r="B17" s="60" t="s">
        <v>433</v>
      </c>
      <c r="C17" s="60" t="s">
        <v>434</v>
      </c>
      <c r="D17" s="60" t="s">
        <v>435</v>
      </c>
      <c r="E17" s="60" t="s">
        <v>279</v>
      </c>
      <c r="F17" s="61" t="s">
        <v>484</v>
      </c>
      <c r="G17" s="62" t="s">
        <v>485</v>
      </c>
      <c r="H17" s="62" t="s">
        <v>486</v>
      </c>
      <c r="I17" s="69" t="s">
        <v>487</v>
      </c>
      <c r="J17" s="470">
        <v>5993</v>
      </c>
      <c r="K17" s="459">
        <v>0</v>
      </c>
      <c r="L17" s="65"/>
    </row>
    <row r="18" spans="1:12" ht="39" customHeight="1" x14ac:dyDescent="0.25">
      <c r="A18" s="60">
        <v>16</v>
      </c>
      <c r="B18" s="60" t="s">
        <v>488</v>
      </c>
      <c r="C18" s="60" t="s">
        <v>434</v>
      </c>
      <c r="D18" s="60" t="s">
        <v>435</v>
      </c>
      <c r="E18" s="60" t="s">
        <v>279</v>
      </c>
      <c r="F18" s="65" t="s">
        <v>489</v>
      </c>
      <c r="G18" s="70" t="s">
        <v>490</v>
      </c>
      <c r="H18" s="71" t="s">
        <v>491</v>
      </c>
      <c r="I18" s="72" t="s">
        <v>439</v>
      </c>
      <c r="J18" s="471">
        <v>7911</v>
      </c>
      <c r="K18" s="459">
        <v>0</v>
      </c>
      <c r="L18" s="65"/>
    </row>
    <row r="19" spans="1:12" ht="39.6" x14ac:dyDescent="0.25">
      <c r="A19" s="60">
        <v>17</v>
      </c>
      <c r="B19" s="60" t="s">
        <v>488</v>
      </c>
      <c r="C19" s="60" t="s">
        <v>434</v>
      </c>
      <c r="D19" s="60" t="s">
        <v>435</v>
      </c>
      <c r="E19" s="60" t="s">
        <v>279</v>
      </c>
      <c r="F19" s="66" t="s">
        <v>492</v>
      </c>
      <c r="G19" s="67" t="s">
        <v>493</v>
      </c>
      <c r="H19" s="71" t="s">
        <v>494</v>
      </c>
      <c r="I19" s="73" t="s">
        <v>443</v>
      </c>
      <c r="J19" s="471">
        <v>9466</v>
      </c>
      <c r="K19" s="459">
        <v>0</v>
      </c>
      <c r="L19" s="65"/>
    </row>
    <row r="20" spans="1:12" ht="39.6" x14ac:dyDescent="0.25">
      <c r="A20" s="60">
        <v>18</v>
      </c>
      <c r="B20" s="60" t="s">
        <v>488</v>
      </c>
      <c r="C20" s="60" t="s">
        <v>434</v>
      </c>
      <c r="D20" s="60" t="s">
        <v>435</v>
      </c>
      <c r="E20" s="60" t="s">
        <v>279</v>
      </c>
      <c r="F20" s="65" t="s">
        <v>495</v>
      </c>
      <c r="G20" s="70" t="s">
        <v>496</v>
      </c>
      <c r="H20" s="74" t="s">
        <v>497</v>
      </c>
      <c r="I20" s="73" t="s">
        <v>443</v>
      </c>
      <c r="J20" s="471">
        <v>1024</v>
      </c>
      <c r="K20" s="472">
        <v>0</v>
      </c>
      <c r="L20" s="66" t="s">
        <v>925</v>
      </c>
    </row>
    <row r="21" spans="1:12" ht="52.8" x14ac:dyDescent="0.25">
      <c r="A21" s="60">
        <v>19</v>
      </c>
      <c r="B21" s="60" t="s">
        <v>488</v>
      </c>
      <c r="C21" s="60" t="s">
        <v>434</v>
      </c>
      <c r="D21" s="60" t="s">
        <v>435</v>
      </c>
      <c r="E21" s="60" t="s">
        <v>279</v>
      </c>
      <c r="F21" s="65" t="s">
        <v>498</v>
      </c>
      <c r="G21" s="70" t="s">
        <v>496</v>
      </c>
      <c r="H21" s="71" t="s">
        <v>499</v>
      </c>
      <c r="I21" s="73" t="s">
        <v>443</v>
      </c>
      <c r="J21" s="471">
        <v>4122</v>
      </c>
      <c r="K21" s="459">
        <v>0</v>
      </c>
      <c r="L21" s="65"/>
    </row>
    <row r="22" spans="1:12" ht="39.6" x14ac:dyDescent="0.25">
      <c r="A22" s="60">
        <v>20</v>
      </c>
      <c r="B22" s="60" t="s">
        <v>488</v>
      </c>
      <c r="C22" s="60" t="s">
        <v>434</v>
      </c>
      <c r="D22" s="60" t="s">
        <v>435</v>
      </c>
      <c r="E22" s="60" t="s">
        <v>279</v>
      </c>
      <c r="F22" s="65" t="s">
        <v>500</v>
      </c>
      <c r="G22" s="70" t="s">
        <v>501</v>
      </c>
      <c r="H22" s="71" t="s">
        <v>502</v>
      </c>
      <c r="I22" s="65" t="s">
        <v>461</v>
      </c>
      <c r="J22" s="473">
        <v>10605</v>
      </c>
      <c r="K22" s="474">
        <v>0</v>
      </c>
      <c r="L22" s="65"/>
    </row>
    <row r="23" spans="1:12" ht="39.6" x14ac:dyDescent="0.25">
      <c r="A23" s="60">
        <v>21</v>
      </c>
      <c r="B23" s="60" t="s">
        <v>488</v>
      </c>
      <c r="C23" s="60" t="s">
        <v>434</v>
      </c>
      <c r="D23" s="60" t="s">
        <v>435</v>
      </c>
      <c r="E23" s="60" t="s">
        <v>279</v>
      </c>
      <c r="F23" s="65" t="s">
        <v>503</v>
      </c>
      <c r="G23" s="70" t="s">
        <v>504</v>
      </c>
      <c r="H23" s="71" t="s">
        <v>505</v>
      </c>
      <c r="I23" s="65" t="s">
        <v>468</v>
      </c>
      <c r="J23" s="473">
        <v>4036</v>
      </c>
      <c r="K23" s="474">
        <v>0</v>
      </c>
      <c r="L23" s="66" t="s">
        <v>506</v>
      </c>
    </row>
    <row r="24" spans="1:12" ht="26.4" x14ac:dyDescent="0.25">
      <c r="A24" s="60">
        <v>22</v>
      </c>
      <c r="B24" s="60" t="s">
        <v>488</v>
      </c>
      <c r="C24" s="60" t="s">
        <v>434</v>
      </c>
      <c r="D24" s="60" t="s">
        <v>435</v>
      </c>
      <c r="E24" s="60" t="s">
        <v>279</v>
      </c>
      <c r="F24" s="65" t="s">
        <v>507</v>
      </c>
      <c r="G24" s="70" t="s">
        <v>508</v>
      </c>
      <c r="H24" s="71" t="s">
        <v>509</v>
      </c>
      <c r="I24" s="65" t="s">
        <v>461</v>
      </c>
      <c r="J24" s="475">
        <v>2813</v>
      </c>
      <c r="K24" s="459">
        <v>0</v>
      </c>
      <c r="L24" s="65"/>
    </row>
    <row r="25" spans="1:12" ht="39.6" x14ac:dyDescent="0.25">
      <c r="A25" s="60">
        <v>23</v>
      </c>
      <c r="B25" s="60" t="s">
        <v>488</v>
      </c>
      <c r="C25" s="60" t="s">
        <v>434</v>
      </c>
      <c r="D25" s="60" t="s">
        <v>435</v>
      </c>
      <c r="E25" s="60" t="s">
        <v>279</v>
      </c>
      <c r="F25" s="65" t="s">
        <v>510</v>
      </c>
      <c r="G25" s="70" t="s">
        <v>511</v>
      </c>
      <c r="H25" s="71" t="s">
        <v>512</v>
      </c>
      <c r="I25" s="60" t="s">
        <v>513</v>
      </c>
      <c r="J25" s="471">
        <v>3432</v>
      </c>
      <c r="K25" s="474">
        <v>0</v>
      </c>
      <c r="L25" s="65"/>
    </row>
    <row r="26" spans="1:12" ht="52.8" x14ac:dyDescent="0.25">
      <c r="A26" s="60">
        <v>24</v>
      </c>
      <c r="B26" s="60" t="s">
        <v>488</v>
      </c>
      <c r="C26" s="60" t="s">
        <v>434</v>
      </c>
      <c r="D26" s="60" t="s">
        <v>435</v>
      </c>
      <c r="E26" s="60" t="s">
        <v>279</v>
      </c>
      <c r="F26" s="65" t="s">
        <v>514</v>
      </c>
      <c r="G26" s="70" t="s">
        <v>515</v>
      </c>
      <c r="H26" s="70" t="s">
        <v>516</v>
      </c>
      <c r="I26" s="60" t="s">
        <v>454</v>
      </c>
      <c r="J26" s="471">
        <v>8536</v>
      </c>
      <c r="K26" s="459">
        <v>0</v>
      </c>
      <c r="L26" s="65"/>
    </row>
    <row r="27" spans="1:12" ht="52.8" x14ac:dyDescent="0.25">
      <c r="A27" s="60">
        <v>25</v>
      </c>
      <c r="B27" s="60" t="s">
        <v>488</v>
      </c>
      <c r="C27" s="60" t="s">
        <v>434</v>
      </c>
      <c r="D27" s="60" t="s">
        <v>435</v>
      </c>
      <c r="E27" s="60" t="s">
        <v>279</v>
      </c>
      <c r="F27" s="65" t="s">
        <v>517</v>
      </c>
      <c r="G27" s="70" t="s">
        <v>518</v>
      </c>
      <c r="H27" s="70" t="s">
        <v>519</v>
      </c>
      <c r="I27" s="60" t="s">
        <v>468</v>
      </c>
      <c r="J27" s="471">
        <v>2739</v>
      </c>
      <c r="K27" s="474">
        <v>0</v>
      </c>
      <c r="L27" s="65"/>
    </row>
    <row r="28" spans="1:12" ht="52.8" x14ac:dyDescent="0.25">
      <c r="A28" s="60">
        <v>26</v>
      </c>
      <c r="B28" s="60" t="s">
        <v>488</v>
      </c>
      <c r="C28" s="60" t="s">
        <v>434</v>
      </c>
      <c r="D28" s="60" t="s">
        <v>435</v>
      </c>
      <c r="E28" s="60" t="s">
        <v>279</v>
      </c>
      <c r="F28" s="65" t="s">
        <v>520</v>
      </c>
      <c r="G28" s="70" t="s">
        <v>521</v>
      </c>
      <c r="H28" s="70" t="s">
        <v>522</v>
      </c>
      <c r="I28" s="60" t="s">
        <v>450</v>
      </c>
      <c r="J28" s="471">
        <v>8678</v>
      </c>
      <c r="K28" s="459">
        <v>0</v>
      </c>
      <c r="L28" s="65"/>
    </row>
    <row r="29" spans="1:12" ht="39.6" x14ac:dyDescent="0.25">
      <c r="A29" s="60">
        <v>27</v>
      </c>
      <c r="B29" s="60" t="s">
        <v>488</v>
      </c>
      <c r="C29" s="60" t="s">
        <v>434</v>
      </c>
      <c r="D29" s="60" t="s">
        <v>435</v>
      </c>
      <c r="E29" s="60" t="s">
        <v>279</v>
      </c>
      <c r="F29" s="65" t="s">
        <v>523</v>
      </c>
      <c r="G29" s="70" t="s">
        <v>524</v>
      </c>
      <c r="H29" s="70" t="s">
        <v>525</v>
      </c>
      <c r="I29" s="60" t="s">
        <v>450</v>
      </c>
      <c r="J29" s="471">
        <v>4755</v>
      </c>
      <c r="K29" s="459">
        <v>0</v>
      </c>
      <c r="L29" s="65"/>
    </row>
    <row r="30" spans="1:12" ht="39.6" x14ac:dyDescent="0.25">
      <c r="A30" s="60">
        <v>28</v>
      </c>
      <c r="B30" s="60" t="s">
        <v>380</v>
      </c>
      <c r="C30" s="75" t="s">
        <v>434</v>
      </c>
      <c r="D30" s="60" t="s">
        <v>435</v>
      </c>
      <c r="E30" s="60" t="s">
        <v>279</v>
      </c>
      <c r="F30" s="76" t="s">
        <v>526</v>
      </c>
      <c r="G30" s="70" t="s">
        <v>527</v>
      </c>
      <c r="H30" s="76" t="s">
        <v>528</v>
      </c>
      <c r="I30" s="76" t="s">
        <v>529</v>
      </c>
      <c r="J30" s="476">
        <v>9879</v>
      </c>
      <c r="K30" s="459">
        <v>0</v>
      </c>
      <c r="L30" s="65"/>
    </row>
    <row r="31" spans="1:12" ht="70.2" customHeight="1" x14ac:dyDescent="0.25">
      <c r="A31" s="60">
        <v>29</v>
      </c>
      <c r="B31" s="60" t="s">
        <v>380</v>
      </c>
      <c r="C31" s="75" t="s">
        <v>434</v>
      </c>
      <c r="D31" s="60" t="s">
        <v>435</v>
      </c>
      <c r="E31" s="60" t="s">
        <v>279</v>
      </c>
      <c r="F31" s="76" t="s">
        <v>530</v>
      </c>
      <c r="G31" s="70" t="s">
        <v>531</v>
      </c>
      <c r="H31" s="76" t="s">
        <v>532</v>
      </c>
      <c r="I31" s="76" t="s">
        <v>533</v>
      </c>
      <c r="J31" s="477">
        <v>0</v>
      </c>
      <c r="K31" s="459">
        <v>0</v>
      </c>
      <c r="L31" s="65"/>
    </row>
    <row r="32" spans="1:12" ht="52.8" x14ac:dyDescent="0.25">
      <c r="A32" s="60">
        <v>30</v>
      </c>
      <c r="B32" s="60" t="s">
        <v>380</v>
      </c>
      <c r="C32" s="75" t="s">
        <v>434</v>
      </c>
      <c r="D32" s="60" t="s">
        <v>435</v>
      </c>
      <c r="E32" s="60" t="s">
        <v>279</v>
      </c>
      <c r="F32" s="76" t="s">
        <v>534</v>
      </c>
      <c r="G32" s="70" t="s">
        <v>535</v>
      </c>
      <c r="H32" s="76" t="s">
        <v>536</v>
      </c>
      <c r="I32" s="76" t="s">
        <v>537</v>
      </c>
      <c r="J32" s="477">
        <v>0</v>
      </c>
      <c r="K32" s="459">
        <v>0</v>
      </c>
      <c r="L32" s="65"/>
    </row>
    <row r="33" spans="1:12" ht="39.6" x14ac:dyDescent="0.25">
      <c r="A33" s="60">
        <v>31</v>
      </c>
      <c r="B33" s="60" t="s">
        <v>538</v>
      </c>
      <c r="C33" s="75" t="s">
        <v>434</v>
      </c>
      <c r="D33" s="60" t="s">
        <v>435</v>
      </c>
      <c r="E33" s="60" t="s">
        <v>279</v>
      </c>
      <c r="F33" s="72" t="s">
        <v>539</v>
      </c>
      <c r="G33" s="70" t="s">
        <v>540</v>
      </c>
      <c r="H33" s="77" t="s">
        <v>541</v>
      </c>
      <c r="I33" s="73" t="s">
        <v>487</v>
      </c>
      <c r="J33" s="477">
        <v>3466</v>
      </c>
      <c r="K33" s="459">
        <v>0</v>
      </c>
      <c r="L33" s="65"/>
    </row>
    <row r="34" spans="1:12" ht="26.4" x14ac:dyDescent="0.25">
      <c r="A34" s="60">
        <v>32</v>
      </c>
      <c r="B34" s="60" t="s">
        <v>538</v>
      </c>
      <c r="C34" s="75" t="s">
        <v>434</v>
      </c>
      <c r="D34" s="60" t="s">
        <v>435</v>
      </c>
      <c r="E34" s="60" t="s">
        <v>279</v>
      </c>
      <c r="F34" s="72" t="s">
        <v>542</v>
      </c>
      <c r="G34" s="70" t="s">
        <v>543</v>
      </c>
      <c r="H34" s="77" t="s">
        <v>544</v>
      </c>
      <c r="I34" s="73" t="s">
        <v>468</v>
      </c>
      <c r="J34" s="477">
        <v>3197</v>
      </c>
      <c r="K34" s="459">
        <v>0</v>
      </c>
      <c r="L34" s="65"/>
    </row>
    <row r="35" spans="1:12" ht="26.4" x14ac:dyDescent="0.25">
      <c r="A35" s="60">
        <v>33</v>
      </c>
      <c r="B35" s="60" t="s">
        <v>538</v>
      </c>
      <c r="C35" s="75" t="s">
        <v>434</v>
      </c>
      <c r="D35" s="60" t="s">
        <v>435</v>
      </c>
      <c r="E35" s="60" t="s">
        <v>279</v>
      </c>
      <c r="F35" s="72" t="s">
        <v>534</v>
      </c>
      <c r="G35" s="62" t="s">
        <v>545</v>
      </c>
      <c r="H35" s="77" t="s">
        <v>546</v>
      </c>
      <c r="I35" s="73" t="s">
        <v>468</v>
      </c>
      <c r="J35" s="477">
        <v>8094</v>
      </c>
      <c r="K35" s="459">
        <v>0</v>
      </c>
      <c r="L35" s="65"/>
    </row>
    <row r="36" spans="1:12" ht="39.6" x14ac:dyDescent="0.25">
      <c r="A36" s="63">
        <v>34</v>
      </c>
      <c r="B36" s="63" t="s">
        <v>547</v>
      </c>
      <c r="C36" s="78" t="s">
        <v>434</v>
      </c>
      <c r="D36" s="78" t="s">
        <v>435</v>
      </c>
      <c r="E36" s="78" t="s">
        <v>279</v>
      </c>
      <c r="F36" s="61" t="s">
        <v>548</v>
      </c>
      <c r="G36" s="62" t="s">
        <v>549</v>
      </c>
      <c r="H36" s="62" t="s">
        <v>550</v>
      </c>
      <c r="I36" s="79" t="s">
        <v>487</v>
      </c>
      <c r="J36" s="477">
        <v>6859</v>
      </c>
      <c r="K36" s="459">
        <v>0</v>
      </c>
      <c r="L36" s="65"/>
    </row>
    <row r="37" spans="1:12" ht="26.4" x14ac:dyDescent="0.25">
      <c r="A37" s="63">
        <v>35</v>
      </c>
      <c r="B37" s="63" t="s">
        <v>547</v>
      </c>
      <c r="C37" s="78" t="s">
        <v>434</v>
      </c>
      <c r="D37" s="78" t="s">
        <v>435</v>
      </c>
      <c r="E37" s="78" t="s">
        <v>279</v>
      </c>
      <c r="F37" s="69" t="s">
        <v>551</v>
      </c>
      <c r="G37" s="80" t="s">
        <v>552</v>
      </c>
      <c r="H37" s="80" t="s">
        <v>553</v>
      </c>
      <c r="I37" s="79" t="s">
        <v>461</v>
      </c>
      <c r="J37" s="477">
        <v>6041</v>
      </c>
      <c r="K37" s="459">
        <v>0</v>
      </c>
      <c r="L37" s="65"/>
    </row>
    <row r="38" spans="1:12" ht="39.6" x14ac:dyDescent="0.25">
      <c r="A38" s="63">
        <v>36</v>
      </c>
      <c r="B38" s="63" t="s">
        <v>547</v>
      </c>
      <c r="C38" s="78" t="s">
        <v>434</v>
      </c>
      <c r="D38" s="78" t="s">
        <v>435</v>
      </c>
      <c r="E38" s="78" t="s">
        <v>279</v>
      </c>
      <c r="F38" s="69" t="s">
        <v>554</v>
      </c>
      <c r="G38" s="80" t="s">
        <v>555</v>
      </c>
      <c r="H38" s="80" t="s">
        <v>556</v>
      </c>
      <c r="I38" s="79" t="s">
        <v>468</v>
      </c>
      <c r="J38" s="477">
        <v>6179</v>
      </c>
      <c r="K38" s="459">
        <v>0</v>
      </c>
      <c r="L38" s="65"/>
    </row>
    <row r="39" spans="1:12" ht="26.4" x14ac:dyDescent="0.25">
      <c r="A39" s="63">
        <v>37</v>
      </c>
      <c r="B39" s="63" t="s">
        <v>547</v>
      </c>
      <c r="C39" s="78" t="s">
        <v>434</v>
      </c>
      <c r="D39" s="78" t="s">
        <v>435</v>
      </c>
      <c r="E39" s="78" t="s">
        <v>279</v>
      </c>
      <c r="F39" s="69" t="s">
        <v>557</v>
      </c>
      <c r="G39" s="80" t="s">
        <v>558</v>
      </c>
      <c r="H39" s="80" t="s">
        <v>559</v>
      </c>
      <c r="I39" s="79" t="s">
        <v>468</v>
      </c>
      <c r="J39" s="477">
        <v>6063</v>
      </c>
      <c r="K39" s="459">
        <v>0</v>
      </c>
      <c r="L39" s="65"/>
    </row>
    <row r="40" spans="1:12" ht="39.6" x14ac:dyDescent="0.25">
      <c r="A40" s="63">
        <v>38</v>
      </c>
      <c r="B40" s="63" t="s">
        <v>547</v>
      </c>
      <c r="C40" s="78" t="s">
        <v>434</v>
      </c>
      <c r="D40" s="78" t="s">
        <v>435</v>
      </c>
      <c r="E40" s="78" t="s">
        <v>279</v>
      </c>
      <c r="F40" s="65" t="s">
        <v>560</v>
      </c>
      <c r="G40" s="70" t="s">
        <v>561</v>
      </c>
      <c r="H40" s="70" t="s">
        <v>562</v>
      </c>
      <c r="I40" s="73" t="s">
        <v>454</v>
      </c>
      <c r="J40" s="477">
        <v>8822</v>
      </c>
      <c r="K40" s="459">
        <v>0</v>
      </c>
      <c r="L40" s="65"/>
    </row>
    <row r="41" spans="1:12" ht="26.4" x14ac:dyDescent="0.25">
      <c r="A41" s="63">
        <v>39</v>
      </c>
      <c r="B41" s="63" t="s">
        <v>547</v>
      </c>
      <c r="C41" s="78" t="s">
        <v>434</v>
      </c>
      <c r="D41" s="78" t="s">
        <v>435</v>
      </c>
      <c r="E41" s="78" t="s">
        <v>279</v>
      </c>
      <c r="F41" s="65" t="s">
        <v>563</v>
      </c>
      <c r="G41" s="70" t="s">
        <v>564</v>
      </c>
      <c r="H41" s="80" t="s">
        <v>565</v>
      </c>
      <c r="I41" s="73" t="s">
        <v>450</v>
      </c>
      <c r="J41" s="478">
        <v>5064</v>
      </c>
      <c r="K41" s="459">
        <v>0</v>
      </c>
      <c r="L41" s="65"/>
    </row>
    <row r="42" spans="1:12" ht="26.4" x14ac:dyDescent="0.25">
      <c r="A42" s="63">
        <v>40</v>
      </c>
      <c r="B42" s="63" t="s">
        <v>547</v>
      </c>
      <c r="C42" s="78" t="s">
        <v>434</v>
      </c>
      <c r="D42" s="78" t="s">
        <v>435</v>
      </c>
      <c r="E42" s="78" t="s">
        <v>279</v>
      </c>
      <c r="F42" s="65" t="s">
        <v>566</v>
      </c>
      <c r="G42" s="70" t="s">
        <v>567</v>
      </c>
      <c r="H42" s="80" t="s">
        <v>568</v>
      </c>
      <c r="I42" s="73" t="s">
        <v>450</v>
      </c>
      <c r="J42" s="478">
        <v>4632</v>
      </c>
      <c r="K42" s="459">
        <v>0</v>
      </c>
      <c r="L42" s="65"/>
    </row>
    <row r="43" spans="1:12" ht="39.6" x14ac:dyDescent="0.25">
      <c r="A43" s="63">
        <v>41</v>
      </c>
      <c r="B43" s="63" t="s">
        <v>547</v>
      </c>
      <c r="C43" s="78" t="s">
        <v>434</v>
      </c>
      <c r="D43" s="78" t="s">
        <v>435</v>
      </c>
      <c r="E43" s="78" t="s">
        <v>279</v>
      </c>
      <c r="F43" s="65" t="s">
        <v>569</v>
      </c>
      <c r="G43" s="70" t="s">
        <v>570</v>
      </c>
      <c r="H43" s="80" t="s">
        <v>571</v>
      </c>
      <c r="I43" s="73" t="s">
        <v>450</v>
      </c>
      <c r="J43" s="478">
        <v>6348</v>
      </c>
      <c r="K43" s="459">
        <v>0</v>
      </c>
      <c r="L43" s="65"/>
    </row>
    <row r="44" spans="1:12" ht="26.4" x14ac:dyDescent="0.25">
      <c r="A44" s="63">
        <v>42</v>
      </c>
      <c r="B44" s="63" t="s">
        <v>547</v>
      </c>
      <c r="C44" s="78" t="s">
        <v>434</v>
      </c>
      <c r="D44" s="78" t="s">
        <v>435</v>
      </c>
      <c r="E44" s="78" t="s">
        <v>279</v>
      </c>
      <c r="F44" s="61" t="s">
        <v>572</v>
      </c>
      <c r="G44" s="80" t="s">
        <v>573</v>
      </c>
      <c r="H44" s="80" t="s">
        <v>574</v>
      </c>
      <c r="I44" s="73" t="s">
        <v>450</v>
      </c>
      <c r="J44" s="478">
        <v>1939</v>
      </c>
      <c r="K44" s="459">
        <v>0</v>
      </c>
      <c r="L44" s="65"/>
    </row>
    <row r="45" spans="1:12" ht="26.4" x14ac:dyDescent="0.25">
      <c r="A45" s="63">
        <v>43</v>
      </c>
      <c r="B45" s="63" t="s">
        <v>547</v>
      </c>
      <c r="C45" s="78" t="s">
        <v>434</v>
      </c>
      <c r="D45" s="78" t="s">
        <v>435</v>
      </c>
      <c r="E45" s="78" t="s">
        <v>279</v>
      </c>
      <c r="F45" s="65" t="s">
        <v>575</v>
      </c>
      <c r="G45" s="70" t="s">
        <v>576</v>
      </c>
      <c r="H45" s="77" t="s">
        <v>577</v>
      </c>
      <c r="I45" s="73" t="s">
        <v>578</v>
      </c>
      <c r="J45" s="478">
        <v>1577</v>
      </c>
      <c r="K45" s="459">
        <v>0</v>
      </c>
      <c r="L45" s="65"/>
    </row>
    <row r="46" spans="1:12" ht="39.6" x14ac:dyDescent="0.25">
      <c r="A46" s="60">
        <v>44</v>
      </c>
      <c r="B46" s="60" t="s">
        <v>579</v>
      </c>
      <c r="C46" s="78" t="s">
        <v>434</v>
      </c>
      <c r="D46" s="78" t="s">
        <v>435</v>
      </c>
      <c r="E46" s="78" t="s">
        <v>279</v>
      </c>
      <c r="F46" s="81" t="s">
        <v>580</v>
      </c>
      <c r="G46" s="82" t="s">
        <v>581</v>
      </c>
      <c r="H46" s="71" t="s">
        <v>582</v>
      </c>
      <c r="I46" s="83" t="s">
        <v>468</v>
      </c>
      <c r="J46" s="479">
        <v>4847</v>
      </c>
      <c r="K46" s="459">
        <v>0</v>
      </c>
      <c r="L46" s="65"/>
    </row>
    <row r="47" spans="1:12" ht="26.4" x14ac:dyDescent="0.25">
      <c r="A47" s="60">
        <v>45</v>
      </c>
      <c r="B47" s="60" t="s">
        <v>579</v>
      </c>
      <c r="C47" s="78" t="s">
        <v>434</v>
      </c>
      <c r="D47" s="78" t="s">
        <v>435</v>
      </c>
      <c r="E47" s="78" t="s">
        <v>279</v>
      </c>
      <c r="F47" s="84" t="s">
        <v>583</v>
      </c>
      <c r="G47" s="82" t="s">
        <v>584</v>
      </c>
      <c r="H47" s="85" t="s">
        <v>585</v>
      </c>
      <c r="I47" s="83" t="s">
        <v>468</v>
      </c>
      <c r="J47" s="480">
        <v>6326</v>
      </c>
      <c r="K47" s="459">
        <v>0</v>
      </c>
      <c r="L47" s="65"/>
    </row>
    <row r="48" spans="1:12" ht="22.95" customHeight="1" x14ac:dyDescent="0.25">
      <c r="A48" s="662" t="s">
        <v>926</v>
      </c>
      <c r="B48" s="676"/>
      <c r="C48" s="677"/>
      <c r="D48" s="60"/>
      <c r="E48" s="60"/>
      <c r="F48" s="73"/>
      <c r="G48" s="70"/>
      <c r="H48" s="77"/>
      <c r="I48" s="87"/>
      <c r="J48" s="481">
        <f>SUM(J3:J47)</f>
        <v>246700</v>
      </c>
      <c r="K48" s="482">
        <v>0</v>
      </c>
      <c r="L48" s="65"/>
    </row>
    <row r="49" spans="1:12" ht="39.6" x14ac:dyDescent="0.25">
      <c r="A49" s="60">
        <v>46</v>
      </c>
      <c r="B49" s="60" t="s">
        <v>433</v>
      </c>
      <c r="C49" s="60" t="s">
        <v>586</v>
      </c>
      <c r="D49" s="60" t="s">
        <v>435</v>
      </c>
      <c r="E49" s="60" t="s">
        <v>279</v>
      </c>
      <c r="F49" s="88" t="s">
        <v>587</v>
      </c>
      <c r="G49" s="70" t="s">
        <v>588</v>
      </c>
      <c r="H49" s="70" t="s">
        <v>589</v>
      </c>
      <c r="I49" s="69" t="s">
        <v>450</v>
      </c>
      <c r="J49" s="470">
        <v>12048</v>
      </c>
      <c r="K49" s="459">
        <v>0</v>
      </c>
      <c r="L49" s="65"/>
    </row>
    <row r="50" spans="1:12" ht="39.6" x14ac:dyDescent="0.25">
      <c r="A50" s="60">
        <v>47</v>
      </c>
      <c r="B50" s="60" t="s">
        <v>433</v>
      </c>
      <c r="C50" s="60" t="s">
        <v>586</v>
      </c>
      <c r="D50" s="60" t="s">
        <v>435</v>
      </c>
      <c r="E50" s="60" t="s">
        <v>279</v>
      </c>
      <c r="F50" s="88" t="s">
        <v>590</v>
      </c>
      <c r="G50" s="70" t="s">
        <v>591</v>
      </c>
      <c r="H50" s="70" t="s">
        <v>592</v>
      </c>
      <c r="I50" s="61" t="s">
        <v>450</v>
      </c>
      <c r="J50" s="468">
        <v>2454</v>
      </c>
      <c r="K50" s="459">
        <v>0</v>
      </c>
      <c r="L50" s="65"/>
    </row>
    <row r="51" spans="1:12" ht="39.6" x14ac:dyDescent="0.25">
      <c r="A51" s="60">
        <v>48</v>
      </c>
      <c r="B51" s="60" t="s">
        <v>433</v>
      </c>
      <c r="C51" s="60" t="s">
        <v>586</v>
      </c>
      <c r="D51" s="60" t="s">
        <v>435</v>
      </c>
      <c r="E51" s="60" t="s">
        <v>279</v>
      </c>
      <c r="F51" s="89" t="s">
        <v>593</v>
      </c>
      <c r="G51" s="82" t="s">
        <v>594</v>
      </c>
      <c r="H51" s="82" t="s">
        <v>595</v>
      </c>
      <c r="I51" s="60" t="s">
        <v>439</v>
      </c>
      <c r="J51" s="470">
        <v>1993</v>
      </c>
      <c r="K51" s="459">
        <v>0</v>
      </c>
      <c r="L51" s="65"/>
    </row>
    <row r="52" spans="1:12" ht="39.6" x14ac:dyDescent="0.25">
      <c r="A52" s="60">
        <v>49</v>
      </c>
      <c r="B52" s="60" t="s">
        <v>433</v>
      </c>
      <c r="C52" s="60" t="s">
        <v>586</v>
      </c>
      <c r="D52" s="60" t="s">
        <v>435</v>
      </c>
      <c r="E52" s="60" t="s">
        <v>279</v>
      </c>
      <c r="F52" s="89" t="s">
        <v>596</v>
      </c>
      <c r="G52" s="82" t="s">
        <v>597</v>
      </c>
      <c r="H52" s="82" t="s">
        <v>598</v>
      </c>
      <c r="I52" s="60" t="s">
        <v>439</v>
      </c>
      <c r="J52" s="470">
        <v>3677</v>
      </c>
      <c r="K52" s="459">
        <v>0</v>
      </c>
      <c r="L52" s="65"/>
    </row>
    <row r="53" spans="1:12" ht="52.8" x14ac:dyDescent="0.25">
      <c r="A53" s="60">
        <v>50</v>
      </c>
      <c r="B53" s="60" t="s">
        <v>433</v>
      </c>
      <c r="C53" s="60" t="s">
        <v>586</v>
      </c>
      <c r="D53" s="60" t="s">
        <v>435</v>
      </c>
      <c r="E53" s="60" t="s">
        <v>279</v>
      </c>
      <c r="F53" s="89" t="s">
        <v>599</v>
      </c>
      <c r="G53" s="82" t="s">
        <v>600</v>
      </c>
      <c r="H53" s="82" t="s">
        <v>601</v>
      </c>
      <c r="I53" s="60" t="s">
        <v>439</v>
      </c>
      <c r="J53" s="470">
        <v>4345</v>
      </c>
      <c r="K53" s="459">
        <v>0</v>
      </c>
      <c r="L53" s="65"/>
    </row>
    <row r="54" spans="1:12" ht="52.8" x14ac:dyDescent="0.25">
      <c r="A54" s="60">
        <v>51</v>
      </c>
      <c r="B54" s="60" t="s">
        <v>433</v>
      </c>
      <c r="C54" s="60" t="s">
        <v>586</v>
      </c>
      <c r="D54" s="60" t="s">
        <v>435</v>
      </c>
      <c r="E54" s="60" t="s">
        <v>279</v>
      </c>
      <c r="F54" s="89" t="s">
        <v>602</v>
      </c>
      <c r="G54" s="82" t="s">
        <v>603</v>
      </c>
      <c r="H54" s="82" t="s">
        <v>604</v>
      </c>
      <c r="I54" s="60" t="s">
        <v>439</v>
      </c>
      <c r="J54" s="470">
        <v>2551</v>
      </c>
      <c r="K54" s="459">
        <v>0</v>
      </c>
      <c r="L54" s="65"/>
    </row>
    <row r="55" spans="1:12" ht="39.6" x14ac:dyDescent="0.25">
      <c r="A55" s="60">
        <v>52</v>
      </c>
      <c r="B55" s="60" t="s">
        <v>488</v>
      </c>
      <c r="C55" s="60" t="s">
        <v>586</v>
      </c>
      <c r="D55" s="60" t="s">
        <v>435</v>
      </c>
      <c r="E55" s="60" t="s">
        <v>279</v>
      </c>
      <c r="F55" s="65" t="s">
        <v>605</v>
      </c>
      <c r="G55" s="70" t="s">
        <v>606</v>
      </c>
      <c r="H55" s="71" t="s">
        <v>607</v>
      </c>
      <c r="I55" s="73" t="s">
        <v>439</v>
      </c>
      <c r="J55" s="471">
        <v>5801</v>
      </c>
      <c r="K55" s="459">
        <v>0</v>
      </c>
      <c r="L55" s="65"/>
    </row>
    <row r="56" spans="1:12" ht="79.2" x14ac:dyDescent="0.25">
      <c r="A56" s="60">
        <v>53</v>
      </c>
      <c r="B56" s="60" t="s">
        <v>488</v>
      </c>
      <c r="C56" s="60" t="s">
        <v>586</v>
      </c>
      <c r="D56" s="60" t="s">
        <v>435</v>
      </c>
      <c r="E56" s="60" t="s">
        <v>279</v>
      </c>
      <c r="F56" s="65" t="s">
        <v>608</v>
      </c>
      <c r="G56" s="70" t="s">
        <v>609</v>
      </c>
      <c r="H56" s="71" t="s">
        <v>610</v>
      </c>
      <c r="I56" s="73" t="s">
        <v>439</v>
      </c>
      <c r="J56" s="471">
        <v>4224</v>
      </c>
      <c r="K56" s="459">
        <v>0</v>
      </c>
      <c r="L56" s="65"/>
    </row>
    <row r="57" spans="1:12" ht="39.6" x14ac:dyDescent="0.25">
      <c r="A57" s="60">
        <v>54</v>
      </c>
      <c r="B57" s="60" t="s">
        <v>488</v>
      </c>
      <c r="C57" s="60" t="s">
        <v>586</v>
      </c>
      <c r="D57" s="60" t="s">
        <v>435</v>
      </c>
      <c r="E57" s="60" t="s">
        <v>279</v>
      </c>
      <c r="F57" s="65" t="s">
        <v>611</v>
      </c>
      <c r="G57" s="70" t="s">
        <v>612</v>
      </c>
      <c r="H57" s="71" t="s">
        <v>613</v>
      </c>
      <c r="I57" s="73" t="s">
        <v>578</v>
      </c>
      <c r="J57" s="471">
        <v>953</v>
      </c>
      <c r="K57" s="459">
        <v>0</v>
      </c>
      <c r="L57" s="65"/>
    </row>
    <row r="58" spans="1:12" ht="39.6" x14ac:dyDescent="0.25">
      <c r="A58" s="60">
        <v>55</v>
      </c>
      <c r="B58" s="60" t="s">
        <v>488</v>
      </c>
      <c r="C58" s="60" t="s">
        <v>586</v>
      </c>
      <c r="D58" s="60" t="s">
        <v>435</v>
      </c>
      <c r="E58" s="60" t="s">
        <v>279</v>
      </c>
      <c r="F58" s="65" t="s">
        <v>614</v>
      </c>
      <c r="G58" s="70" t="s">
        <v>615</v>
      </c>
      <c r="H58" s="71" t="s">
        <v>616</v>
      </c>
      <c r="I58" s="73" t="s">
        <v>439</v>
      </c>
      <c r="J58" s="471">
        <v>3619</v>
      </c>
      <c r="K58" s="459">
        <v>0</v>
      </c>
      <c r="L58" s="65"/>
    </row>
    <row r="59" spans="1:12" ht="39.6" x14ac:dyDescent="0.25">
      <c r="A59" s="60">
        <v>56</v>
      </c>
      <c r="B59" s="60" t="s">
        <v>488</v>
      </c>
      <c r="C59" s="60" t="s">
        <v>586</v>
      </c>
      <c r="D59" s="60" t="s">
        <v>435</v>
      </c>
      <c r="E59" s="60" t="s">
        <v>279</v>
      </c>
      <c r="F59" s="65">
        <v>-19</v>
      </c>
      <c r="G59" s="70" t="s">
        <v>617</v>
      </c>
      <c r="H59" s="71" t="s">
        <v>618</v>
      </c>
      <c r="I59" s="73" t="s">
        <v>468</v>
      </c>
      <c r="J59" s="471">
        <v>3437</v>
      </c>
      <c r="K59" s="459">
        <v>0</v>
      </c>
      <c r="L59" s="65"/>
    </row>
    <row r="60" spans="1:12" ht="39.6" x14ac:dyDescent="0.25">
      <c r="A60" s="78">
        <v>57</v>
      </c>
      <c r="B60" s="60" t="s">
        <v>488</v>
      </c>
      <c r="C60" s="60" t="s">
        <v>586</v>
      </c>
      <c r="D60" s="60" t="s">
        <v>435</v>
      </c>
      <c r="E60" s="60" t="s">
        <v>279</v>
      </c>
      <c r="F60" s="65" t="s">
        <v>619</v>
      </c>
      <c r="G60" s="70" t="s">
        <v>620</v>
      </c>
      <c r="H60" s="71" t="s">
        <v>621</v>
      </c>
      <c r="I60" s="73" t="s">
        <v>450</v>
      </c>
      <c r="J60" s="471">
        <v>12045</v>
      </c>
      <c r="K60" s="459">
        <v>0</v>
      </c>
      <c r="L60" s="65"/>
    </row>
    <row r="61" spans="1:12" ht="26.4" x14ac:dyDescent="0.25">
      <c r="A61" s="78">
        <v>58</v>
      </c>
      <c r="B61" s="60" t="s">
        <v>488</v>
      </c>
      <c r="C61" s="60" t="s">
        <v>586</v>
      </c>
      <c r="D61" s="60" t="s">
        <v>435</v>
      </c>
      <c r="E61" s="60" t="s">
        <v>279</v>
      </c>
      <c r="F61" s="65" t="s">
        <v>622</v>
      </c>
      <c r="G61" s="70" t="s">
        <v>623</v>
      </c>
      <c r="H61" s="71" t="s">
        <v>624</v>
      </c>
      <c r="I61" s="73" t="s">
        <v>468</v>
      </c>
      <c r="J61" s="471">
        <v>7230</v>
      </c>
      <c r="K61" s="459">
        <v>0</v>
      </c>
      <c r="L61" s="65"/>
    </row>
    <row r="62" spans="1:12" ht="26.4" x14ac:dyDescent="0.25">
      <c r="A62" s="78">
        <v>59</v>
      </c>
      <c r="B62" s="60" t="s">
        <v>488</v>
      </c>
      <c r="C62" s="60" t="s">
        <v>586</v>
      </c>
      <c r="D62" s="60" t="s">
        <v>435</v>
      </c>
      <c r="E62" s="60" t="s">
        <v>279</v>
      </c>
      <c r="F62" s="65" t="s">
        <v>625</v>
      </c>
      <c r="G62" s="70" t="s">
        <v>626</v>
      </c>
      <c r="H62" s="71" t="s">
        <v>627</v>
      </c>
      <c r="I62" s="73" t="s">
        <v>468</v>
      </c>
      <c r="J62" s="471">
        <v>5758</v>
      </c>
      <c r="K62" s="459">
        <v>0</v>
      </c>
      <c r="L62" s="65"/>
    </row>
    <row r="63" spans="1:12" ht="26.4" x14ac:dyDescent="0.25">
      <c r="A63" s="78">
        <v>60</v>
      </c>
      <c r="B63" s="60" t="s">
        <v>488</v>
      </c>
      <c r="C63" s="60" t="s">
        <v>586</v>
      </c>
      <c r="D63" s="60" t="s">
        <v>435</v>
      </c>
      <c r="E63" s="60" t="s">
        <v>279</v>
      </c>
      <c r="F63" s="65" t="s">
        <v>628</v>
      </c>
      <c r="G63" s="70" t="s">
        <v>629</v>
      </c>
      <c r="H63" s="71" t="s">
        <v>630</v>
      </c>
      <c r="I63" s="90" t="s">
        <v>468</v>
      </c>
      <c r="J63" s="471">
        <v>1852</v>
      </c>
      <c r="K63" s="459">
        <v>0</v>
      </c>
      <c r="L63" s="65"/>
    </row>
    <row r="64" spans="1:12" ht="52.8" x14ac:dyDescent="0.25">
      <c r="A64" s="78">
        <v>61</v>
      </c>
      <c r="B64" s="60" t="s">
        <v>488</v>
      </c>
      <c r="C64" s="60" t="s">
        <v>586</v>
      </c>
      <c r="D64" s="60" t="s">
        <v>435</v>
      </c>
      <c r="E64" s="60" t="s">
        <v>279</v>
      </c>
      <c r="F64" s="65" t="s">
        <v>631</v>
      </c>
      <c r="G64" s="70" t="s">
        <v>632</v>
      </c>
      <c r="H64" s="71" t="s">
        <v>633</v>
      </c>
      <c r="I64" s="73" t="s">
        <v>468</v>
      </c>
      <c r="J64" s="471">
        <v>8789</v>
      </c>
      <c r="K64" s="459">
        <v>0</v>
      </c>
      <c r="L64" s="65"/>
    </row>
    <row r="65" spans="1:13" ht="52.8" x14ac:dyDescent="0.25">
      <c r="A65" s="78">
        <v>62</v>
      </c>
      <c r="B65" s="60" t="s">
        <v>380</v>
      </c>
      <c r="C65" s="60" t="s">
        <v>586</v>
      </c>
      <c r="D65" s="60" t="s">
        <v>435</v>
      </c>
      <c r="E65" s="60" t="s">
        <v>279</v>
      </c>
      <c r="F65" s="62" t="s">
        <v>634</v>
      </c>
      <c r="G65" s="70" t="s">
        <v>635</v>
      </c>
      <c r="H65" s="62" t="s">
        <v>636</v>
      </c>
      <c r="I65" s="88" t="s">
        <v>637</v>
      </c>
      <c r="J65" s="477">
        <v>1638</v>
      </c>
      <c r="K65" s="459">
        <v>0</v>
      </c>
      <c r="L65" s="65"/>
    </row>
    <row r="66" spans="1:13" ht="39.6" x14ac:dyDescent="0.25">
      <c r="A66" s="78">
        <v>63</v>
      </c>
      <c r="B66" s="60" t="s">
        <v>380</v>
      </c>
      <c r="C66" s="60" t="s">
        <v>586</v>
      </c>
      <c r="D66" s="60" t="s">
        <v>435</v>
      </c>
      <c r="E66" s="60" t="s">
        <v>279</v>
      </c>
      <c r="F66" s="76" t="s">
        <v>638</v>
      </c>
      <c r="G66" s="70" t="s">
        <v>639</v>
      </c>
      <c r="H66" s="76" t="s">
        <v>640</v>
      </c>
      <c r="I66" s="76" t="s">
        <v>637</v>
      </c>
      <c r="J66" s="477">
        <v>5158</v>
      </c>
      <c r="K66" s="459">
        <v>0</v>
      </c>
      <c r="L66" s="65"/>
    </row>
    <row r="67" spans="1:13" ht="52.8" x14ac:dyDescent="0.25">
      <c r="A67" s="78">
        <v>64</v>
      </c>
      <c r="B67" s="60" t="s">
        <v>380</v>
      </c>
      <c r="C67" s="60" t="s">
        <v>586</v>
      </c>
      <c r="D67" s="60" t="s">
        <v>435</v>
      </c>
      <c r="E67" s="60" t="s">
        <v>279</v>
      </c>
      <c r="F67" s="76" t="s">
        <v>599</v>
      </c>
      <c r="G67" s="70" t="s">
        <v>535</v>
      </c>
      <c r="H67" s="76" t="s">
        <v>601</v>
      </c>
      <c r="I67" s="76" t="s">
        <v>641</v>
      </c>
      <c r="J67" s="477">
        <v>0</v>
      </c>
      <c r="K67" s="459">
        <v>0</v>
      </c>
      <c r="L67" s="65"/>
    </row>
    <row r="68" spans="1:13" ht="21" customHeight="1" x14ac:dyDescent="0.3">
      <c r="A68" s="662" t="s">
        <v>927</v>
      </c>
      <c r="B68" s="663"/>
      <c r="C68" s="664"/>
      <c r="D68" s="60"/>
      <c r="E68" s="60"/>
      <c r="F68" s="73"/>
      <c r="G68" s="77"/>
      <c r="H68" s="77"/>
      <c r="I68" s="73"/>
      <c r="J68" s="481">
        <f>SUM(J49:J67)</f>
        <v>87572</v>
      </c>
      <c r="K68" s="482">
        <v>0</v>
      </c>
      <c r="L68" s="65"/>
    </row>
    <row r="69" spans="1:13" ht="52.8" x14ac:dyDescent="0.25">
      <c r="A69" s="60">
        <v>65</v>
      </c>
      <c r="B69" s="61" t="s">
        <v>433</v>
      </c>
      <c r="C69" s="61" t="s">
        <v>642</v>
      </c>
      <c r="D69" s="61" t="s">
        <v>435</v>
      </c>
      <c r="E69" s="61" t="s">
        <v>279</v>
      </c>
      <c r="F69" s="88" t="s">
        <v>643</v>
      </c>
      <c r="G69" s="62" t="s">
        <v>644</v>
      </c>
      <c r="H69" s="62" t="s">
        <v>645</v>
      </c>
      <c r="I69" s="61" t="s">
        <v>646</v>
      </c>
      <c r="J69" s="453">
        <v>45726</v>
      </c>
      <c r="K69" s="459">
        <v>0</v>
      </c>
      <c r="L69" s="65"/>
    </row>
    <row r="70" spans="1:13" ht="39.6" x14ac:dyDescent="0.25">
      <c r="A70" s="60">
        <v>66</v>
      </c>
      <c r="B70" s="78" t="s">
        <v>433</v>
      </c>
      <c r="C70" s="91" t="s">
        <v>642</v>
      </c>
      <c r="D70" s="78" t="s">
        <v>435</v>
      </c>
      <c r="E70" s="78" t="s">
        <v>279</v>
      </c>
      <c r="F70" s="79" t="s">
        <v>647</v>
      </c>
      <c r="G70" s="62" t="s">
        <v>648</v>
      </c>
      <c r="H70" s="62" t="s">
        <v>649</v>
      </c>
      <c r="I70" s="78" t="s">
        <v>513</v>
      </c>
      <c r="J70" s="453">
        <v>6835</v>
      </c>
      <c r="K70" s="465">
        <v>0</v>
      </c>
      <c r="L70" s="66" t="s">
        <v>934</v>
      </c>
      <c r="M70" s="92"/>
    </row>
    <row r="71" spans="1:13" ht="39.6" x14ac:dyDescent="0.3">
      <c r="A71" s="60">
        <v>67</v>
      </c>
      <c r="B71" s="78" t="s">
        <v>433</v>
      </c>
      <c r="C71" s="91" t="s">
        <v>642</v>
      </c>
      <c r="D71" s="78" t="s">
        <v>435</v>
      </c>
      <c r="E71" s="78" t="s">
        <v>279</v>
      </c>
      <c r="F71" s="79" t="s">
        <v>650</v>
      </c>
      <c r="G71" s="62" t="s">
        <v>651</v>
      </c>
      <c r="H71" s="62" t="s">
        <v>652</v>
      </c>
      <c r="I71" s="78" t="s">
        <v>653</v>
      </c>
      <c r="J71" s="453">
        <v>8031</v>
      </c>
      <c r="K71" s="465">
        <v>0</v>
      </c>
      <c r="L71" s="66" t="s">
        <v>933</v>
      </c>
      <c r="M71" s="93"/>
    </row>
    <row r="72" spans="1:13" ht="39.6" x14ac:dyDescent="0.3">
      <c r="A72" s="60">
        <v>68</v>
      </c>
      <c r="B72" s="78" t="s">
        <v>488</v>
      </c>
      <c r="C72" s="91" t="s">
        <v>642</v>
      </c>
      <c r="D72" s="78" t="s">
        <v>435</v>
      </c>
      <c r="E72" s="78" t="s">
        <v>279</v>
      </c>
      <c r="F72" s="94" t="s">
        <v>654</v>
      </c>
      <c r="G72" s="62" t="s">
        <v>655</v>
      </c>
      <c r="H72" s="95" t="s">
        <v>656</v>
      </c>
      <c r="I72" s="79" t="s">
        <v>513</v>
      </c>
      <c r="J72" s="483">
        <v>15209</v>
      </c>
      <c r="K72" s="465">
        <v>0</v>
      </c>
      <c r="L72" s="66" t="s">
        <v>657</v>
      </c>
      <c r="M72" s="93"/>
    </row>
    <row r="73" spans="1:13" ht="39.6" x14ac:dyDescent="0.3">
      <c r="A73" s="60">
        <v>69</v>
      </c>
      <c r="B73" s="78" t="s">
        <v>488</v>
      </c>
      <c r="C73" s="91" t="s">
        <v>642</v>
      </c>
      <c r="D73" s="78" t="s">
        <v>435</v>
      </c>
      <c r="E73" s="78" t="s">
        <v>279</v>
      </c>
      <c r="F73" s="62" t="s">
        <v>658</v>
      </c>
      <c r="G73" s="62" t="s">
        <v>659</v>
      </c>
      <c r="H73" s="62" t="s">
        <v>660</v>
      </c>
      <c r="I73" s="79" t="s">
        <v>661</v>
      </c>
      <c r="J73" s="483">
        <v>10336</v>
      </c>
      <c r="K73" s="465">
        <v>0</v>
      </c>
      <c r="L73" s="66" t="s">
        <v>657</v>
      </c>
      <c r="M73" s="93"/>
    </row>
    <row r="74" spans="1:13" ht="39.6" x14ac:dyDescent="0.25">
      <c r="A74" s="60">
        <v>70</v>
      </c>
      <c r="B74" s="78" t="s">
        <v>380</v>
      </c>
      <c r="C74" s="78" t="s">
        <v>642</v>
      </c>
      <c r="D74" s="78" t="s">
        <v>435</v>
      </c>
      <c r="E74" s="78" t="s">
        <v>279</v>
      </c>
      <c r="F74" s="62" t="s">
        <v>662</v>
      </c>
      <c r="G74" s="62" t="s">
        <v>663</v>
      </c>
      <c r="H74" s="62" t="s">
        <v>664</v>
      </c>
      <c r="I74" s="61" t="s">
        <v>665</v>
      </c>
      <c r="J74" s="453">
        <v>0</v>
      </c>
      <c r="K74" s="453">
        <v>0</v>
      </c>
      <c r="L74" s="61"/>
    </row>
    <row r="75" spans="1:13" ht="26.4" x14ac:dyDescent="0.25">
      <c r="A75" s="60">
        <v>71</v>
      </c>
      <c r="B75" s="60" t="s">
        <v>380</v>
      </c>
      <c r="C75" s="60" t="s">
        <v>642</v>
      </c>
      <c r="D75" s="60" t="s">
        <v>435</v>
      </c>
      <c r="E75" s="60" t="s">
        <v>279</v>
      </c>
      <c r="F75" s="70" t="s">
        <v>666</v>
      </c>
      <c r="G75" s="70" t="s">
        <v>667</v>
      </c>
      <c r="H75" s="70" t="s">
        <v>668</v>
      </c>
      <c r="I75" s="65" t="s">
        <v>669</v>
      </c>
      <c r="J75" s="477">
        <v>53867</v>
      </c>
      <c r="K75" s="453">
        <v>0</v>
      </c>
      <c r="L75" s="65"/>
    </row>
    <row r="76" spans="1:13" ht="39.6" x14ac:dyDescent="0.25">
      <c r="A76" s="60">
        <v>72</v>
      </c>
      <c r="B76" s="60" t="s">
        <v>380</v>
      </c>
      <c r="C76" s="60" t="s">
        <v>642</v>
      </c>
      <c r="D76" s="60" t="s">
        <v>435</v>
      </c>
      <c r="E76" s="60" t="s">
        <v>279</v>
      </c>
      <c r="F76" s="70" t="s">
        <v>670</v>
      </c>
      <c r="G76" s="70" t="s">
        <v>671</v>
      </c>
      <c r="H76" s="70" t="s">
        <v>672</v>
      </c>
      <c r="I76" s="65" t="s">
        <v>673</v>
      </c>
      <c r="J76" s="477">
        <v>36612</v>
      </c>
      <c r="K76" s="453">
        <v>0</v>
      </c>
      <c r="L76" s="65"/>
    </row>
    <row r="77" spans="1:13" ht="80.400000000000006" customHeight="1" x14ac:dyDescent="0.3">
      <c r="A77" s="60">
        <v>73</v>
      </c>
      <c r="B77" s="78" t="s">
        <v>380</v>
      </c>
      <c r="C77" s="91" t="s">
        <v>642</v>
      </c>
      <c r="D77" s="78" t="s">
        <v>435</v>
      </c>
      <c r="E77" s="78" t="s">
        <v>279</v>
      </c>
      <c r="F77" s="62" t="s">
        <v>674</v>
      </c>
      <c r="G77" s="62" t="s">
        <v>671</v>
      </c>
      <c r="H77" s="62" t="s">
        <v>675</v>
      </c>
      <c r="I77" s="61" t="s">
        <v>676</v>
      </c>
      <c r="J77" s="453">
        <v>8091</v>
      </c>
      <c r="K77" s="453">
        <v>0</v>
      </c>
      <c r="L77" s="66" t="s">
        <v>935</v>
      </c>
      <c r="M77" s="93"/>
    </row>
    <row r="78" spans="1:13" ht="26.4" x14ac:dyDescent="0.25">
      <c r="A78" s="60">
        <v>74</v>
      </c>
      <c r="B78" s="60" t="s">
        <v>538</v>
      </c>
      <c r="C78" s="60" t="s">
        <v>642</v>
      </c>
      <c r="D78" s="60" t="s">
        <v>435</v>
      </c>
      <c r="E78" s="60" t="s">
        <v>279</v>
      </c>
      <c r="F78" s="83" t="s">
        <v>677</v>
      </c>
      <c r="G78" s="82" t="s">
        <v>678</v>
      </c>
      <c r="H78" s="82" t="s">
        <v>679</v>
      </c>
      <c r="I78" s="83" t="s">
        <v>513</v>
      </c>
      <c r="J78" s="484">
        <v>48540</v>
      </c>
      <c r="K78" s="459">
        <v>0</v>
      </c>
      <c r="L78" s="65"/>
    </row>
    <row r="79" spans="1:13" ht="39.6" x14ac:dyDescent="0.25">
      <c r="A79" s="60">
        <v>75</v>
      </c>
      <c r="B79" s="78" t="s">
        <v>538</v>
      </c>
      <c r="C79" s="78" t="s">
        <v>642</v>
      </c>
      <c r="D79" s="78" t="s">
        <v>435</v>
      </c>
      <c r="E79" s="78" t="s">
        <v>279</v>
      </c>
      <c r="F79" s="79" t="s">
        <v>680</v>
      </c>
      <c r="G79" s="62" t="s">
        <v>681</v>
      </c>
      <c r="H79" s="62" t="s">
        <v>682</v>
      </c>
      <c r="I79" s="79" t="s">
        <v>683</v>
      </c>
      <c r="J79" s="455">
        <v>25433.43</v>
      </c>
      <c r="K79" s="465">
        <v>0</v>
      </c>
      <c r="L79" s="66"/>
    </row>
    <row r="80" spans="1:13" ht="39.6" x14ac:dyDescent="0.25">
      <c r="A80" s="60">
        <v>76</v>
      </c>
      <c r="B80" s="60" t="s">
        <v>547</v>
      </c>
      <c r="C80" s="78" t="s">
        <v>642</v>
      </c>
      <c r="D80" s="78" t="s">
        <v>435</v>
      </c>
      <c r="E80" s="78" t="s">
        <v>279</v>
      </c>
      <c r="F80" s="78" t="s">
        <v>684</v>
      </c>
      <c r="G80" s="62" t="s">
        <v>685</v>
      </c>
      <c r="H80" s="70" t="s">
        <v>686</v>
      </c>
      <c r="I80" s="79" t="s">
        <v>646</v>
      </c>
      <c r="J80" s="477">
        <v>43214</v>
      </c>
      <c r="K80" s="459">
        <v>0</v>
      </c>
      <c r="L80" s="65"/>
    </row>
    <row r="81" spans="1:12" ht="26.4" x14ac:dyDescent="0.25">
      <c r="A81" s="60">
        <v>77</v>
      </c>
      <c r="B81" s="60" t="s">
        <v>547</v>
      </c>
      <c r="C81" s="78" t="s">
        <v>642</v>
      </c>
      <c r="D81" s="78" t="s">
        <v>435</v>
      </c>
      <c r="E81" s="78" t="s">
        <v>279</v>
      </c>
      <c r="F81" s="78" t="s">
        <v>687</v>
      </c>
      <c r="G81" s="62" t="s">
        <v>688</v>
      </c>
      <c r="H81" s="70" t="s">
        <v>689</v>
      </c>
      <c r="I81" s="73" t="s">
        <v>513</v>
      </c>
      <c r="J81" s="477">
        <v>43964</v>
      </c>
      <c r="K81" s="459">
        <v>0</v>
      </c>
      <c r="L81" s="65"/>
    </row>
    <row r="82" spans="1:12" ht="26.4" x14ac:dyDescent="0.25">
      <c r="A82" s="60">
        <v>78</v>
      </c>
      <c r="B82" s="60" t="s">
        <v>547</v>
      </c>
      <c r="C82" s="78" t="s">
        <v>642</v>
      </c>
      <c r="D82" s="78" t="s">
        <v>435</v>
      </c>
      <c r="E82" s="78" t="s">
        <v>279</v>
      </c>
      <c r="F82" s="78" t="s">
        <v>690</v>
      </c>
      <c r="G82" s="62" t="s">
        <v>691</v>
      </c>
      <c r="H82" s="70" t="s">
        <v>692</v>
      </c>
      <c r="I82" s="79" t="s">
        <v>513</v>
      </c>
      <c r="J82" s="453">
        <v>43324</v>
      </c>
      <c r="K82" s="459">
        <v>0</v>
      </c>
      <c r="L82" s="65"/>
    </row>
    <row r="83" spans="1:12" ht="26.4" x14ac:dyDescent="0.25">
      <c r="A83" s="60">
        <v>79</v>
      </c>
      <c r="B83" s="60" t="s">
        <v>547</v>
      </c>
      <c r="C83" s="78" t="s">
        <v>642</v>
      </c>
      <c r="D83" s="78" t="s">
        <v>435</v>
      </c>
      <c r="E83" s="78" t="s">
        <v>279</v>
      </c>
      <c r="F83" s="78" t="s">
        <v>693</v>
      </c>
      <c r="G83" s="62" t="s">
        <v>694</v>
      </c>
      <c r="H83" s="70" t="s">
        <v>695</v>
      </c>
      <c r="I83" s="79" t="s">
        <v>513</v>
      </c>
      <c r="J83" s="453">
        <v>52654</v>
      </c>
      <c r="K83" s="459">
        <v>0</v>
      </c>
      <c r="L83" s="65"/>
    </row>
    <row r="84" spans="1:12" ht="52.8" x14ac:dyDescent="0.25">
      <c r="A84" s="60">
        <v>80</v>
      </c>
      <c r="B84" s="60" t="s">
        <v>547</v>
      </c>
      <c r="C84" s="78" t="s">
        <v>642</v>
      </c>
      <c r="D84" s="78" t="s">
        <v>435</v>
      </c>
      <c r="E84" s="78" t="s">
        <v>279</v>
      </c>
      <c r="F84" s="60" t="s">
        <v>696</v>
      </c>
      <c r="G84" s="70" t="s">
        <v>576</v>
      </c>
      <c r="H84" s="62" t="s">
        <v>697</v>
      </c>
      <c r="I84" s="73" t="s">
        <v>454</v>
      </c>
      <c r="J84" s="477">
        <v>38241</v>
      </c>
      <c r="K84" s="459">
        <v>0</v>
      </c>
      <c r="L84" s="65"/>
    </row>
    <row r="85" spans="1:12" ht="39.6" x14ac:dyDescent="0.25">
      <c r="A85" s="60">
        <v>81</v>
      </c>
      <c r="B85" s="60" t="s">
        <v>547</v>
      </c>
      <c r="C85" s="78" t="s">
        <v>642</v>
      </c>
      <c r="D85" s="78" t="s">
        <v>435</v>
      </c>
      <c r="E85" s="78" t="s">
        <v>279</v>
      </c>
      <c r="F85" s="60" t="s">
        <v>698</v>
      </c>
      <c r="G85" s="70" t="s">
        <v>699</v>
      </c>
      <c r="H85" s="62" t="s">
        <v>700</v>
      </c>
      <c r="I85" s="73" t="s">
        <v>454</v>
      </c>
      <c r="J85" s="477">
        <v>59956</v>
      </c>
      <c r="K85" s="459">
        <v>0</v>
      </c>
      <c r="L85" s="65"/>
    </row>
    <row r="86" spans="1:12" ht="26.4" x14ac:dyDescent="0.25">
      <c r="A86" s="60">
        <v>82</v>
      </c>
      <c r="B86" s="96" t="s">
        <v>547</v>
      </c>
      <c r="C86" s="96" t="s">
        <v>642</v>
      </c>
      <c r="D86" s="96" t="s">
        <v>435</v>
      </c>
      <c r="E86" s="96" t="s">
        <v>279</v>
      </c>
      <c r="F86" s="96" t="s">
        <v>701</v>
      </c>
      <c r="G86" s="97" t="s">
        <v>702</v>
      </c>
      <c r="H86" s="97" t="s">
        <v>703</v>
      </c>
      <c r="I86" s="98" t="s">
        <v>661</v>
      </c>
      <c r="J86" s="485">
        <v>20769</v>
      </c>
      <c r="K86" s="459">
        <v>0</v>
      </c>
      <c r="L86" s="65"/>
    </row>
    <row r="87" spans="1:12" ht="23.4" customHeight="1" x14ac:dyDescent="0.25">
      <c r="A87" s="673" t="s">
        <v>928</v>
      </c>
      <c r="B87" s="674"/>
      <c r="C87" s="675"/>
      <c r="D87" s="86"/>
      <c r="E87" s="86"/>
      <c r="F87" s="99"/>
      <c r="G87" s="100"/>
      <c r="H87" s="100"/>
      <c r="I87" s="99"/>
      <c r="J87" s="486">
        <f>SUM(J69:J86)</f>
        <v>560802.42999999993</v>
      </c>
      <c r="K87" s="482">
        <v>0</v>
      </c>
      <c r="L87" s="65"/>
    </row>
    <row r="88" spans="1:12" ht="39.6" x14ac:dyDescent="0.25">
      <c r="A88" s="60">
        <v>83</v>
      </c>
      <c r="B88" s="78" t="s">
        <v>433</v>
      </c>
      <c r="C88" s="78" t="s">
        <v>704</v>
      </c>
      <c r="D88" s="78" t="s">
        <v>435</v>
      </c>
      <c r="E88" s="78" t="s">
        <v>279</v>
      </c>
      <c r="F88" s="79" t="s">
        <v>704</v>
      </c>
      <c r="G88" s="62" t="s">
        <v>648</v>
      </c>
      <c r="H88" s="101" t="s">
        <v>705</v>
      </c>
      <c r="I88" s="78" t="s">
        <v>439</v>
      </c>
      <c r="J88" s="453">
        <v>0</v>
      </c>
      <c r="K88" s="459">
        <v>0</v>
      </c>
      <c r="L88" s="65"/>
    </row>
    <row r="89" spans="1:12" ht="79.2" x14ac:dyDescent="0.25">
      <c r="A89" s="60">
        <v>84</v>
      </c>
      <c r="B89" s="60" t="s">
        <v>488</v>
      </c>
      <c r="C89" s="60" t="s">
        <v>706</v>
      </c>
      <c r="D89" s="60" t="s">
        <v>435</v>
      </c>
      <c r="E89" s="60" t="s">
        <v>279</v>
      </c>
      <c r="F89" s="70" t="s">
        <v>707</v>
      </c>
      <c r="G89" s="70" t="s">
        <v>708</v>
      </c>
      <c r="H89" s="70" t="s">
        <v>709</v>
      </c>
      <c r="I89" s="60" t="s">
        <v>710</v>
      </c>
      <c r="J89" s="471">
        <v>0</v>
      </c>
      <c r="K89" s="459">
        <v>0</v>
      </c>
      <c r="L89" s="65"/>
    </row>
    <row r="90" spans="1:12" ht="39.6" x14ac:dyDescent="0.25">
      <c r="A90" s="60">
        <v>85</v>
      </c>
      <c r="B90" s="60" t="s">
        <v>488</v>
      </c>
      <c r="C90" s="66" t="s">
        <v>711</v>
      </c>
      <c r="D90" s="91" t="s">
        <v>435</v>
      </c>
      <c r="E90" s="91" t="s">
        <v>279</v>
      </c>
      <c r="F90" s="102" t="s">
        <v>712</v>
      </c>
      <c r="G90" s="67" t="s">
        <v>713</v>
      </c>
      <c r="H90" s="71" t="s">
        <v>714</v>
      </c>
      <c r="I90" s="91">
        <v>2019</v>
      </c>
      <c r="J90" s="487">
        <v>2915.05</v>
      </c>
      <c r="K90" s="459">
        <v>0</v>
      </c>
      <c r="L90" s="65"/>
    </row>
    <row r="91" spans="1:12" ht="92.4" x14ac:dyDescent="0.25">
      <c r="A91" s="60">
        <v>86</v>
      </c>
      <c r="B91" s="60" t="s">
        <v>380</v>
      </c>
      <c r="C91" s="65" t="s">
        <v>715</v>
      </c>
      <c r="D91" s="60" t="s">
        <v>435</v>
      </c>
      <c r="E91" s="60" t="s">
        <v>279</v>
      </c>
      <c r="F91" s="73"/>
      <c r="G91" s="70" t="s">
        <v>716</v>
      </c>
      <c r="H91" s="70" t="s">
        <v>717</v>
      </c>
      <c r="I91" s="65" t="s">
        <v>718</v>
      </c>
      <c r="J91" s="459">
        <v>0</v>
      </c>
      <c r="K91" s="459">
        <v>0</v>
      </c>
      <c r="L91" s="65"/>
    </row>
    <row r="92" spans="1:12" ht="26.4" x14ac:dyDescent="0.25">
      <c r="A92" s="65">
        <v>87</v>
      </c>
      <c r="B92" s="65" t="s">
        <v>538</v>
      </c>
      <c r="C92" s="65" t="s">
        <v>719</v>
      </c>
      <c r="D92" s="65"/>
      <c r="E92" s="65"/>
      <c r="F92" s="72" t="s">
        <v>720</v>
      </c>
      <c r="G92" s="103" t="s">
        <v>545</v>
      </c>
      <c r="H92" s="70" t="s">
        <v>721</v>
      </c>
      <c r="I92" s="65" t="s">
        <v>450</v>
      </c>
      <c r="J92" s="474">
        <v>0</v>
      </c>
      <c r="K92" s="474">
        <v>0</v>
      </c>
      <c r="L92" s="65"/>
    </row>
    <row r="93" spans="1:12" ht="29.4" customHeight="1" x14ac:dyDescent="0.3">
      <c r="A93" s="662" t="s">
        <v>929</v>
      </c>
      <c r="B93" s="671"/>
      <c r="C93" s="672"/>
      <c r="D93" s="104"/>
      <c r="E93" s="104"/>
      <c r="F93" s="105"/>
      <c r="G93" s="106"/>
      <c r="H93" s="106"/>
      <c r="I93" s="104"/>
      <c r="J93" s="451">
        <f>SUM(J88:J92)</f>
        <v>2915.05</v>
      </c>
      <c r="K93" s="464">
        <v>0</v>
      </c>
      <c r="L93" s="108"/>
    </row>
    <row r="94" spans="1:12" ht="20.399999999999999" customHeight="1" x14ac:dyDescent="0.25">
      <c r="A94" s="667" t="s">
        <v>931</v>
      </c>
      <c r="B94" s="668"/>
      <c r="C94" s="669"/>
      <c r="D94" s="60"/>
      <c r="E94" s="60"/>
      <c r="F94" s="73"/>
      <c r="G94" s="77"/>
      <c r="H94" s="77"/>
      <c r="I94" s="60"/>
      <c r="J94" s="481">
        <f>(J48+J68+J87+J93)</f>
        <v>897989.48</v>
      </c>
      <c r="K94" s="482">
        <v>0</v>
      </c>
      <c r="L94" s="65"/>
    </row>
    <row r="95" spans="1:12" x14ac:dyDescent="0.25">
      <c r="A95" s="109"/>
      <c r="B95" s="109"/>
      <c r="C95" s="109"/>
      <c r="D95" s="110"/>
      <c r="E95" s="110"/>
      <c r="F95" s="111"/>
      <c r="G95" s="112"/>
      <c r="H95" s="112"/>
      <c r="I95" s="110"/>
      <c r="J95" s="488"/>
      <c r="K95" s="488"/>
      <c r="L95" s="113"/>
    </row>
    <row r="96" spans="1:12" ht="15.6" x14ac:dyDescent="0.25">
      <c r="A96" s="665" t="s">
        <v>930</v>
      </c>
      <c r="B96" s="666"/>
      <c r="C96" s="109"/>
      <c r="D96" s="110"/>
      <c r="E96" s="110"/>
      <c r="F96" s="111"/>
      <c r="G96" s="112"/>
      <c r="H96" s="112"/>
      <c r="I96" s="110"/>
      <c r="J96" s="488"/>
      <c r="K96" s="488"/>
      <c r="L96" s="113"/>
    </row>
    <row r="97" spans="1:12" ht="39.6" x14ac:dyDescent="0.25">
      <c r="A97" s="60">
        <v>89</v>
      </c>
      <c r="B97" s="114" t="s">
        <v>433</v>
      </c>
      <c r="C97" s="78" t="s">
        <v>642</v>
      </c>
      <c r="D97" s="78" t="s">
        <v>435</v>
      </c>
      <c r="E97" s="78" t="s">
        <v>722</v>
      </c>
      <c r="F97" s="88" t="s">
        <v>723</v>
      </c>
      <c r="G97" s="62" t="s">
        <v>724</v>
      </c>
      <c r="H97" s="62" t="s">
        <v>725</v>
      </c>
      <c r="I97" s="78" t="s">
        <v>468</v>
      </c>
      <c r="J97" s="489">
        <v>11606.25</v>
      </c>
      <c r="K97" s="459">
        <v>0</v>
      </c>
      <c r="L97" s="65"/>
    </row>
    <row r="98" spans="1:12" ht="39.6" x14ac:dyDescent="0.25">
      <c r="A98" s="60">
        <v>90</v>
      </c>
      <c r="B98" s="114" t="s">
        <v>433</v>
      </c>
      <c r="C98" s="61" t="s">
        <v>726</v>
      </c>
      <c r="D98" s="78" t="s">
        <v>435</v>
      </c>
      <c r="E98" s="78" t="s">
        <v>722</v>
      </c>
      <c r="F98" s="88" t="s">
        <v>727</v>
      </c>
      <c r="G98" s="101" t="s">
        <v>728</v>
      </c>
      <c r="H98" s="101" t="s">
        <v>729</v>
      </c>
      <c r="I98" s="78" t="s">
        <v>468</v>
      </c>
      <c r="J98" s="489">
        <v>9789.2000000000007</v>
      </c>
      <c r="K98" s="459">
        <v>0</v>
      </c>
      <c r="L98" s="65"/>
    </row>
    <row r="99" spans="1:12" ht="26.4" x14ac:dyDescent="0.25">
      <c r="A99" s="60">
        <v>91</v>
      </c>
      <c r="B99" s="115" t="s">
        <v>488</v>
      </c>
      <c r="C99" s="65" t="s">
        <v>730</v>
      </c>
      <c r="D99" s="60" t="s">
        <v>435</v>
      </c>
      <c r="E99" s="60" t="s">
        <v>722</v>
      </c>
      <c r="F99" s="65" t="s">
        <v>731</v>
      </c>
      <c r="G99" s="67" t="s">
        <v>732</v>
      </c>
      <c r="H99" s="77" t="s">
        <v>733</v>
      </c>
      <c r="I99" s="60" t="s">
        <v>661</v>
      </c>
      <c r="J99" s="490">
        <v>164935.16</v>
      </c>
      <c r="K99" s="459">
        <v>0</v>
      </c>
      <c r="L99" s="65"/>
    </row>
    <row r="100" spans="1:12" ht="39.6" x14ac:dyDescent="0.25">
      <c r="A100" s="60">
        <v>92</v>
      </c>
      <c r="B100" s="115" t="s">
        <v>734</v>
      </c>
      <c r="C100" s="66" t="s">
        <v>735</v>
      </c>
      <c r="D100" s="91" t="s">
        <v>435</v>
      </c>
      <c r="E100" s="91" t="s">
        <v>722</v>
      </c>
      <c r="F100" s="102" t="s">
        <v>736</v>
      </c>
      <c r="G100" s="67" t="s">
        <v>737</v>
      </c>
      <c r="H100" s="71" t="s">
        <v>738</v>
      </c>
      <c r="I100" s="91" t="s">
        <v>461</v>
      </c>
      <c r="J100" s="490">
        <v>6354</v>
      </c>
      <c r="K100" s="459">
        <v>0</v>
      </c>
      <c r="L100" s="65"/>
    </row>
    <row r="101" spans="1:12" ht="39.6" x14ac:dyDescent="0.25">
      <c r="A101" s="60">
        <v>93</v>
      </c>
      <c r="B101" s="115" t="s">
        <v>488</v>
      </c>
      <c r="C101" s="66" t="s">
        <v>735</v>
      </c>
      <c r="D101" s="60" t="s">
        <v>435</v>
      </c>
      <c r="E101" s="60" t="s">
        <v>722</v>
      </c>
      <c r="F101" s="66" t="s">
        <v>739</v>
      </c>
      <c r="G101" s="67" t="s">
        <v>737</v>
      </c>
      <c r="H101" s="67" t="s">
        <v>740</v>
      </c>
      <c r="I101" s="91" t="s">
        <v>461</v>
      </c>
      <c r="J101" s="491">
        <v>77028</v>
      </c>
      <c r="K101" s="459">
        <v>0</v>
      </c>
      <c r="L101" s="65"/>
    </row>
    <row r="102" spans="1:12" ht="47.25" customHeight="1" x14ac:dyDescent="0.25">
      <c r="A102" s="91">
        <v>94</v>
      </c>
      <c r="B102" s="114" t="s">
        <v>488</v>
      </c>
      <c r="C102" s="61" t="s">
        <v>735</v>
      </c>
      <c r="D102" s="78" t="s">
        <v>435</v>
      </c>
      <c r="E102" s="78" t="s">
        <v>722</v>
      </c>
      <c r="F102" s="61" t="s">
        <v>741</v>
      </c>
      <c r="G102" s="62" t="s">
        <v>737</v>
      </c>
      <c r="H102" s="62" t="s">
        <v>742</v>
      </c>
      <c r="I102" s="78" t="s">
        <v>743</v>
      </c>
      <c r="J102" s="492">
        <v>3665.45</v>
      </c>
      <c r="K102" s="465">
        <v>0</v>
      </c>
      <c r="L102" s="66"/>
    </row>
    <row r="103" spans="1:12" ht="52.8" x14ac:dyDescent="0.25">
      <c r="A103" s="60">
        <v>95</v>
      </c>
      <c r="B103" s="114" t="s">
        <v>744</v>
      </c>
      <c r="C103" s="61" t="s">
        <v>745</v>
      </c>
      <c r="D103" s="78" t="s">
        <v>435</v>
      </c>
      <c r="E103" s="78" t="s">
        <v>722</v>
      </c>
      <c r="F103" s="61" t="s">
        <v>746</v>
      </c>
      <c r="G103" s="62" t="s">
        <v>747</v>
      </c>
      <c r="H103" s="62" t="s">
        <v>748</v>
      </c>
      <c r="I103" s="78" t="s">
        <v>461</v>
      </c>
      <c r="J103" s="493">
        <v>32870.449999999997</v>
      </c>
      <c r="K103" s="465">
        <v>0</v>
      </c>
      <c r="L103" s="66"/>
    </row>
    <row r="104" spans="1:12" ht="39.6" x14ac:dyDescent="0.25">
      <c r="A104" s="60">
        <v>96</v>
      </c>
      <c r="B104" s="116" t="s">
        <v>488</v>
      </c>
      <c r="C104" s="66" t="s">
        <v>749</v>
      </c>
      <c r="D104" s="91" t="s">
        <v>435</v>
      </c>
      <c r="E104" s="91" t="s">
        <v>722</v>
      </c>
      <c r="F104" s="117" t="s">
        <v>750</v>
      </c>
      <c r="G104" s="67" t="s">
        <v>751</v>
      </c>
      <c r="H104" s="118" t="s">
        <v>752</v>
      </c>
      <c r="I104" s="91" t="s">
        <v>454</v>
      </c>
      <c r="J104" s="494">
        <v>9208.1200000000008</v>
      </c>
      <c r="K104" s="459">
        <v>0</v>
      </c>
      <c r="L104" s="65"/>
    </row>
    <row r="105" spans="1:12" ht="39.6" x14ac:dyDescent="0.25">
      <c r="A105" s="60">
        <v>97</v>
      </c>
      <c r="B105" s="116" t="s">
        <v>488</v>
      </c>
      <c r="C105" s="66" t="s">
        <v>753</v>
      </c>
      <c r="D105" s="91" t="s">
        <v>435</v>
      </c>
      <c r="E105" s="91" t="s">
        <v>722</v>
      </c>
      <c r="F105" s="90" t="s">
        <v>754</v>
      </c>
      <c r="G105" s="67" t="s">
        <v>755</v>
      </c>
      <c r="H105" s="67" t="s">
        <v>756</v>
      </c>
      <c r="I105" s="91" t="s">
        <v>757</v>
      </c>
      <c r="J105" s="494">
        <v>2460.6799999999998</v>
      </c>
      <c r="K105" s="459">
        <v>0</v>
      </c>
      <c r="L105" s="65"/>
    </row>
    <row r="106" spans="1:12" ht="26.4" x14ac:dyDescent="0.25">
      <c r="A106" s="60">
        <v>98</v>
      </c>
      <c r="B106" s="115" t="s">
        <v>380</v>
      </c>
      <c r="C106" s="60" t="s">
        <v>758</v>
      </c>
      <c r="D106" s="60" t="s">
        <v>435</v>
      </c>
      <c r="E106" s="60" t="s">
        <v>722</v>
      </c>
      <c r="F106" s="70">
        <v>825026</v>
      </c>
      <c r="G106" s="70" t="s">
        <v>759</v>
      </c>
      <c r="H106" s="70" t="s">
        <v>760</v>
      </c>
      <c r="I106" s="119" t="s">
        <v>761</v>
      </c>
      <c r="J106" s="478">
        <v>0</v>
      </c>
      <c r="K106" s="453">
        <v>0</v>
      </c>
      <c r="L106" s="65"/>
    </row>
    <row r="107" spans="1:12" ht="39.6" x14ac:dyDescent="0.25">
      <c r="A107" s="60">
        <v>99</v>
      </c>
      <c r="B107" s="115" t="s">
        <v>380</v>
      </c>
      <c r="C107" s="60" t="s">
        <v>758</v>
      </c>
      <c r="D107" s="60" t="s">
        <v>435</v>
      </c>
      <c r="E107" s="60" t="s">
        <v>722</v>
      </c>
      <c r="F107" s="70">
        <v>101016216</v>
      </c>
      <c r="G107" s="70" t="s">
        <v>671</v>
      </c>
      <c r="H107" s="70" t="s">
        <v>762</v>
      </c>
      <c r="I107" s="119" t="s">
        <v>763</v>
      </c>
      <c r="J107" s="478">
        <v>153046.88</v>
      </c>
      <c r="K107" s="453">
        <v>0</v>
      </c>
      <c r="L107" s="65"/>
    </row>
    <row r="108" spans="1:12" ht="39.6" x14ac:dyDescent="0.25">
      <c r="A108" s="60">
        <v>100</v>
      </c>
      <c r="B108" s="115" t="s">
        <v>380</v>
      </c>
      <c r="C108" s="60" t="s">
        <v>764</v>
      </c>
      <c r="D108" s="60" t="s">
        <v>435</v>
      </c>
      <c r="E108" s="60" t="s">
        <v>722</v>
      </c>
      <c r="F108" s="62">
        <v>602150</v>
      </c>
      <c r="G108" s="70" t="s">
        <v>671</v>
      </c>
      <c r="H108" s="62" t="s">
        <v>664</v>
      </c>
      <c r="I108" s="61" t="s">
        <v>665</v>
      </c>
      <c r="J108" s="478">
        <v>0</v>
      </c>
      <c r="K108" s="453">
        <v>0</v>
      </c>
      <c r="L108" s="65"/>
    </row>
    <row r="109" spans="1:12" ht="23.4" customHeight="1" x14ac:dyDescent="0.3">
      <c r="A109" s="662" t="s">
        <v>932</v>
      </c>
      <c r="B109" s="663"/>
      <c r="C109" s="664"/>
      <c r="D109" s="120"/>
      <c r="E109" s="120"/>
      <c r="F109" s="120"/>
      <c r="G109" s="121"/>
      <c r="H109" s="121"/>
      <c r="I109" s="120"/>
      <c r="J109" s="467">
        <f>SUM(J97:J108)</f>
        <v>470964.19</v>
      </c>
      <c r="K109" s="495">
        <v>0</v>
      </c>
      <c r="L109" s="122"/>
    </row>
  </sheetData>
  <mergeCells count="8">
    <mergeCell ref="A109:C109"/>
    <mergeCell ref="A96:B96"/>
    <mergeCell ref="A94:C94"/>
    <mergeCell ref="A1:L1"/>
    <mergeCell ref="A93:C93"/>
    <mergeCell ref="A87:C87"/>
    <mergeCell ref="A48:C48"/>
    <mergeCell ref="A68:C6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M30"/>
  <sheetViews>
    <sheetView view="pageBreakPreview" topLeftCell="C17" zoomScaleNormal="100" zoomScaleSheetLayoutView="100" workbookViewId="0">
      <selection activeCell="K2" sqref="K2"/>
    </sheetView>
  </sheetViews>
  <sheetFormatPr defaultColWidth="9" defaultRowHeight="13.2" x14ac:dyDescent="0.25"/>
  <cols>
    <col min="1" max="1" width="5.8984375" style="59" customWidth="1"/>
    <col min="2" max="2" width="7.69921875" style="59" customWidth="1"/>
    <col min="3" max="3" width="19.69921875" style="59" customWidth="1"/>
    <col min="4" max="4" width="7" style="59" customWidth="1"/>
    <col min="5" max="5" width="6.69921875" style="59" customWidth="1"/>
    <col min="6" max="6" width="12.69921875" style="59" customWidth="1"/>
    <col min="7" max="7" width="15.69921875" style="59" customWidth="1"/>
    <col min="8" max="8" width="37.19921875" style="59" customWidth="1"/>
    <col min="9" max="9" width="10" style="59" customWidth="1"/>
    <col min="10" max="11" width="17.3984375" style="59" customWidth="1"/>
    <col min="12" max="12" width="12.8984375" style="59" customWidth="1"/>
    <col min="13" max="16384" width="9" style="59"/>
  </cols>
  <sheetData>
    <row r="1" spans="1:13" ht="20.25" customHeight="1" thickBot="1" x14ac:dyDescent="0.4">
      <c r="A1" s="678" t="s">
        <v>242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123"/>
    </row>
    <row r="2" spans="1:13" s="125" customFormat="1" ht="131.4" customHeight="1" x14ac:dyDescent="0.25">
      <c r="A2" s="446" t="s">
        <v>232</v>
      </c>
      <c r="B2" s="447" t="s">
        <v>120</v>
      </c>
      <c r="C2" s="447" t="s">
        <v>924</v>
      </c>
      <c r="D2" s="447" t="s">
        <v>233</v>
      </c>
      <c r="E2" s="447" t="s">
        <v>765</v>
      </c>
      <c r="F2" s="447" t="s">
        <v>235</v>
      </c>
      <c r="G2" s="447" t="s">
        <v>236</v>
      </c>
      <c r="H2" s="447" t="s">
        <v>237</v>
      </c>
      <c r="I2" s="447" t="s">
        <v>238</v>
      </c>
      <c r="J2" s="447" t="s">
        <v>239</v>
      </c>
      <c r="K2" s="447" t="s">
        <v>240</v>
      </c>
      <c r="L2" s="448" t="s">
        <v>241</v>
      </c>
      <c r="M2" s="124"/>
    </row>
    <row r="3" spans="1:13" s="125" customFormat="1" ht="26.4" x14ac:dyDescent="0.25">
      <c r="A3" s="78">
        <v>1</v>
      </c>
      <c r="B3" s="78" t="s">
        <v>488</v>
      </c>
      <c r="C3" s="101" t="s">
        <v>711</v>
      </c>
      <c r="D3" s="78" t="s">
        <v>435</v>
      </c>
      <c r="E3" s="78" t="s">
        <v>279</v>
      </c>
      <c r="F3" s="62" t="s">
        <v>766</v>
      </c>
      <c r="G3" s="62" t="s">
        <v>713</v>
      </c>
      <c r="H3" s="62" t="s">
        <v>767</v>
      </c>
      <c r="I3" s="61" t="s">
        <v>578</v>
      </c>
      <c r="J3" s="453">
        <v>8000</v>
      </c>
      <c r="K3" s="454">
        <v>0</v>
      </c>
      <c r="L3" s="122"/>
      <c r="M3" s="124"/>
    </row>
    <row r="4" spans="1:13" s="125" customFormat="1" ht="39.6" x14ac:dyDescent="0.25">
      <c r="A4" s="78">
        <v>2</v>
      </c>
      <c r="B4" s="78" t="s">
        <v>488</v>
      </c>
      <c r="C4" s="101" t="s">
        <v>768</v>
      </c>
      <c r="D4" s="78" t="s">
        <v>435</v>
      </c>
      <c r="E4" s="78" t="s">
        <v>279</v>
      </c>
      <c r="F4" s="62" t="s">
        <v>769</v>
      </c>
      <c r="G4" s="62" t="s">
        <v>770</v>
      </c>
      <c r="H4" s="62" t="s">
        <v>771</v>
      </c>
      <c r="I4" s="61" t="s">
        <v>443</v>
      </c>
      <c r="J4" s="453">
        <v>33274.86</v>
      </c>
      <c r="K4" s="454">
        <v>0</v>
      </c>
      <c r="L4" s="122"/>
      <c r="M4" s="124"/>
    </row>
    <row r="5" spans="1:13" s="125" customFormat="1" ht="26.4" x14ac:dyDescent="0.25">
      <c r="A5" s="91">
        <v>3</v>
      </c>
      <c r="B5" s="91" t="s">
        <v>380</v>
      </c>
      <c r="C5" s="126" t="s">
        <v>715</v>
      </c>
      <c r="D5" s="91" t="s">
        <v>772</v>
      </c>
      <c r="E5" s="91" t="s">
        <v>279</v>
      </c>
      <c r="F5" s="67" t="s">
        <v>773</v>
      </c>
      <c r="G5" s="67" t="s">
        <v>774</v>
      </c>
      <c r="H5" s="67" t="s">
        <v>775</v>
      </c>
      <c r="I5" s="66" t="s">
        <v>776</v>
      </c>
      <c r="J5" s="455">
        <v>199999</v>
      </c>
      <c r="K5" s="455">
        <v>0</v>
      </c>
      <c r="L5" s="438"/>
      <c r="M5" s="124"/>
    </row>
    <row r="6" spans="1:13" s="125" customFormat="1" ht="26.4" x14ac:dyDescent="0.25">
      <c r="A6" s="127">
        <v>4</v>
      </c>
      <c r="B6" s="78" t="s">
        <v>547</v>
      </c>
      <c r="C6" s="128" t="s">
        <v>777</v>
      </c>
      <c r="D6" s="127" t="s">
        <v>772</v>
      </c>
      <c r="E6" s="127" t="s">
        <v>279</v>
      </c>
      <c r="F6" s="129" t="s">
        <v>778</v>
      </c>
      <c r="G6" s="129" t="s">
        <v>779</v>
      </c>
      <c r="H6" s="129" t="s">
        <v>780</v>
      </c>
      <c r="I6" s="130" t="s">
        <v>781</v>
      </c>
      <c r="J6" s="456">
        <v>6000</v>
      </c>
      <c r="K6" s="457">
        <v>0</v>
      </c>
      <c r="L6" s="439"/>
      <c r="M6" s="124"/>
    </row>
    <row r="7" spans="1:13" s="125" customFormat="1" ht="39.6" x14ac:dyDescent="0.25">
      <c r="A7" s="78">
        <v>5</v>
      </c>
      <c r="B7" s="107" t="s">
        <v>782</v>
      </c>
      <c r="C7" s="101" t="s">
        <v>783</v>
      </c>
      <c r="D7" s="78" t="s">
        <v>772</v>
      </c>
      <c r="E7" s="78" t="s">
        <v>279</v>
      </c>
      <c r="F7" s="62" t="s">
        <v>784</v>
      </c>
      <c r="G7" s="62" t="s">
        <v>774</v>
      </c>
      <c r="H7" s="62" t="s">
        <v>785</v>
      </c>
      <c r="I7" s="61" t="s">
        <v>786</v>
      </c>
      <c r="J7" s="453">
        <v>8000</v>
      </c>
      <c r="K7" s="458">
        <v>0</v>
      </c>
      <c r="L7" s="438"/>
      <c r="M7" s="124"/>
    </row>
    <row r="8" spans="1:13" s="125" customFormat="1" ht="26.4" x14ac:dyDescent="0.25">
      <c r="A8" s="78">
        <v>6</v>
      </c>
      <c r="B8" s="65" t="s">
        <v>782</v>
      </c>
      <c r="C8" s="131"/>
      <c r="D8" s="78" t="s">
        <v>772</v>
      </c>
      <c r="E8" s="60" t="s">
        <v>279</v>
      </c>
      <c r="F8" s="132" t="s">
        <v>787</v>
      </c>
      <c r="G8" s="103" t="s">
        <v>545</v>
      </c>
      <c r="H8" s="103" t="s">
        <v>788</v>
      </c>
      <c r="I8" s="60">
        <v>2020</v>
      </c>
      <c r="J8" s="459">
        <v>4450</v>
      </c>
      <c r="K8" s="459">
        <v>0</v>
      </c>
      <c r="L8" s="122"/>
      <c r="M8" s="124"/>
    </row>
    <row r="9" spans="1:13" s="125" customFormat="1" ht="27.6" customHeight="1" x14ac:dyDescent="0.25">
      <c r="A9" s="679" t="s">
        <v>789</v>
      </c>
      <c r="B9" s="680"/>
      <c r="C9" s="680"/>
      <c r="D9" s="680"/>
      <c r="E9" s="680"/>
      <c r="F9" s="680"/>
      <c r="G9" s="680"/>
      <c r="H9" s="680"/>
      <c r="I9" s="135"/>
      <c r="J9" s="460">
        <f>SUM(J3:J8)</f>
        <v>259723.86</v>
      </c>
      <c r="K9" s="461">
        <v>0</v>
      </c>
      <c r="L9" s="440"/>
      <c r="M9" s="124"/>
    </row>
    <row r="10" spans="1:13" s="125" customFormat="1" ht="52.2" customHeight="1" x14ac:dyDescent="0.25">
      <c r="A10" s="66">
        <v>7</v>
      </c>
      <c r="B10" s="78" t="s">
        <v>380</v>
      </c>
      <c r="C10" s="101" t="s">
        <v>790</v>
      </c>
      <c r="D10" s="78" t="s">
        <v>435</v>
      </c>
      <c r="E10" s="78" t="s">
        <v>722</v>
      </c>
      <c r="F10" s="62" t="s">
        <v>791</v>
      </c>
      <c r="G10" s="62" t="s">
        <v>792</v>
      </c>
      <c r="H10" s="70" t="s">
        <v>793</v>
      </c>
      <c r="I10" s="65" t="s">
        <v>794</v>
      </c>
      <c r="J10" s="462">
        <v>13497.6</v>
      </c>
      <c r="K10" s="462">
        <v>0</v>
      </c>
      <c r="L10" s="126"/>
      <c r="M10" s="124"/>
    </row>
    <row r="11" spans="1:13" s="125" customFormat="1" ht="62.4" customHeight="1" x14ac:dyDescent="0.25">
      <c r="A11" s="66">
        <v>8</v>
      </c>
      <c r="B11" s="78" t="s">
        <v>380</v>
      </c>
      <c r="C11" s="101" t="s">
        <v>790</v>
      </c>
      <c r="D11" s="61" t="s">
        <v>435</v>
      </c>
      <c r="E11" s="78" t="s">
        <v>722</v>
      </c>
      <c r="F11" s="62" t="s">
        <v>795</v>
      </c>
      <c r="G11" s="62" t="s">
        <v>671</v>
      </c>
      <c r="H11" s="62" t="s">
        <v>796</v>
      </c>
      <c r="I11" s="61" t="s">
        <v>797</v>
      </c>
      <c r="J11" s="462">
        <v>0</v>
      </c>
      <c r="K11" s="462">
        <v>0</v>
      </c>
      <c r="L11" s="136"/>
      <c r="M11" s="124"/>
    </row>
    <row r="12" spans="1:13" s="125" customFormat="1" ht="48.6" customHeight="1" x14ac:dyDescent="0.25">
      <c r="A12" s="66">
        <v>9</v>
      </c>
      <c r="B12" s="78" t="s">
        <v>380</v>
      </c>
      <c r="C12" s="101" t="s">
        <v>790</v>
      </c>
      <c r="D12" s="61" t="s">
        <v>435</v>
      </c>
      <c r="E12" s="78" t="s">
        <v>722</v>
      </c>
      <c r="F12" s="62" t="s">
        <v>798</v>
      </c>
      <c r="G12" s="62" t="s">
        <v>799</v>
      </c>
      <c r="H12" s="62" t="s">
        <v>800</v>
      </c>
      <c r="I12" s="61" t="s">
        <v>801</v>
      </c>
      <c r="J12" s="462">
        <v>2724.2</v>
      </c>
      <c r="K12" s="462">
        <v>0</v>
      </c>
      <c r="L12" s="137"/>
      <c r="M12" s="124"/>
    </row>
    <row r="13" spans="1:13" ht="105.6" x14ac:dyDescent="0.3">
      <c r="A13" s="107">
        <v>10</v>
      </c>
      <c r="B13" s="107" t="s">
        <v>782</v>
      </c>
      <c r="C13" s="82" t="s">
        <v>802</v>
      </c>
      <c r="D13" s="107" t="s">
        <v>435</v>
      </c>
      <c r="E13" s="107" t="s">
        <v>722</v>
      </c>
      <c r="F13" s="80" t="s">
        <v>803</v>
      </c>
      <c r="G13" s="80" t="s">
        <v>545</v>
      </c>
      <c r="H13" s="138" t="s">
        <v>804</v>
      </c>
      <c r="I13" s="107" t="s">
        <v>450</v>
      </c>
      <c r="J13" s="463">
        <v>53620</v>
      </c>
      <c r="K13" s="464">
        <v>0</v>
      </c>
      <c r="L13" s="107"/>
      <c r="M13" s="139"/>
    </row>
    <row r="14" spans="1:13" ht="105.6" x14ac:dyDescent="0.3">
      <c r="A14" s="78">
        <v>11</v>
      </c>
      <c r="B14" s="78" t="s">
        <v>782</v>
      </c>
      <c r="C14" s="70" t="s">
        <v>802</v>
      </c>
      <c r="D14" s="107" t="s">
        <v>435</v>
      </c>
      <c r="E14" s="107" t="s">
        <v>722</v>
      </c>
      <c r="F14" s="62" t="s">
        <v>805</v>
      </c>
      <c r="G14" s="62" t="s">
        <v>545</v>
      </c>
      <c r="H14" s="140" t="s">
        <v>806</v>
      </c>
      <c r="I14" s="78" t="s">
        <v>807</v>
      </c>
      <c r="J14" s="453">
        <v>0</v>
      </c>
      <c r="K14" s="465">
        <v>0</v>
      </c>
      <c r="L14" s="78"/>
      <c r="M14" s="139"/>
    </row>
    <row r="15" spans="1:13" ht="105.6" x14ac:dyDescent="0.3">
      <c r="A15" s="78">
        <v>12</v>
      </c>
      <c r="B15" s="78" t="s">
        <v>782</v>
      </c>
      <c r="C15" s="70" t="s">
        <v>802</v>
      </c>
      <c r="D15" s="107" t="s">
        <v>435</v>
      </c>
      <c r="E15" s="107" t="s">
        <v>722</v>
      </c>
      <c r="F15" s="141" t="s">
        <v>808</v>
      </c>
      <c r="G15" s="62" t="s">
        <v>545</v>
      </c>
      <c r="H15" s="138" t="s">
        <v>804</v>
      </c>
      <c r="I15" s="78" t="s">
        <v>809</v>
      </c>
      <c r="J15" s="453">
        <v>238750</v>
      </c>
      <c r="K15" s="465">
        <v>0</v>
      </c>
      <c r="L15" s="78"/>
      <c r="M15" s="139"/>
    </row>
    <row r="16" spans="1:13" ht="105.6" x14ac:dyDescent="0.3">
      <c r="A16" s="78">
        <v>13</v>
      </c>
      <c r="B16" s="78" t="s">
        <v>782</v>
      </c>
      <c r="C16" s="70" t="s">
        <v>802</v>
      </c>
      <c r="D16" s="107" t="s">
        <v>435</v>
      </c>
      <c r="E16" s="107" t="s">
        <v>722</v>
      </c>
      <c r="F16" s="62" t="s">
        <v>810</v>
      </c>
      <c r="G16" s="62" t="s">
        <v>545</v>
      </c>
      <c r="H16" s="140" t="s">
        <v>806</v>
      </c>
      <c r="I16" s="78" t="s">
        <v>811</v>
      </c>
      <c r="J16" s="453">
        <v>21805</v>
      </c>
      <c r="K16" s="465">
        <v>0</v>
      </c>
      <c r="L16" s="78"/>
      <c r="M16" s="139"/>
    </row>
    <row r="17" spans="1:13" ht="24.6" customHeight="1" x14ac:dyDescent="0.3">
      <c r="A17" s="681" t="s">
        <v>812</v>
      </c>
      <c r="B17" s="680"/>
      <c r="C17" s="680"/>
      <c r="D17" s="680"/>
      <c r="E17" s="680"/>
      <c r="F17" s="680"/>
      <c r="G17" s="680"/>
      <c r="H17" s="680"/>
      <c r="I17" s="441"/>
      <c r="J17" s="466">
        <f>SUM(J10:J16)</f>
        <v>330396.79999999999</v>
      </c>
      <c r="K17" s="467">
        <v>0</v>
      </c>
      <c r="L17" s="78"/>
      <c r="M17" s="139"/>
    </row>
    <row r="18" spans="1:13" ht="32.4" customHeight="1" x14ac:dyDescent="0.25">
      <c r="A18" s="142"/>
      <c r="B18" s="142"/>
      <c r="C18" s="143"/>
      <c r="D18" s="142"/>
      <c r="E18" s="142"/>
      <c r="F18" s="142"/>
      <c r="G18" s="142"/>
      <c r="H18" s="142"/>
      <c r="I18" s="142"/>
      <c r="J18" s="144"/>
      <c r="K18" s="142"/>
      <c r="L18" s="142"/>
    </row>
    <row r="19" spans="1:13" ht="48" customHeight="1" x14ac:dyDescent="0.3">
      <c r="A19" s="142"/>
      <c r="B19" s="142"/>
      <c r="C19" s="142"/>
      <c r="D19" s="142"/>
      <c r="E19" s="142"/>
      <c r="F19" s="142"/>
      <c r="G19" s="142"/>
      <c r="H19" s="142"/>
      <c r="I19" s="142"/>
      <c r="J19" s="142"/>
      <c r="K19" s="145"/>
      <c r="L19" s="146"/>
      <c r="M19" s="139"/>
    </row>
    <row r="20" spans="1:13" ht="15.6" x14ac:dyDescent="0.3">
      <c r="K20" s="147"/>
      <c r="L20" s="148"/>
      <c r="M20" s="139"/>
    </row>
    <row r="21" spans="1:13" ht="15.6" x14ac:dyDescent="0.3">
      <c r="A21" s="142"/>
      <c r="B21" s="142"/>
      <c r="C21" s="142"/>
      <c r="D21" s="142"/>
      <c r="E21" s="142"/>
      <c r="F21" s="142"/>
      <c r="G21" s="142"/>
      <c r="H21" s="142"/>
      <c r="I21" s="142"/>
      <c r="J21" s="142"/>
      <c r="K21" s="147"/>
      <c r="L21" s="148"/>
      <c r="M21" s="139"/>
    </row>
    <row r="22" spans="1:13" ht="33.6" customHeight="1" x14ac:dyDescent="0.3">
      <c r="A22" s="133"/>
      <c r="B22" s="133"/>
      <c r="C22" s="134"/>
      <c r="D22" s="133"/>
      <c r="E22" s="133"/>
      <c r="F22" s="149"/>
      <c r="G22" s="149"/>
      <c r="H22" s="150"/>
      <c r="I22" s="133"/>
      <c r="J22" s="151"/>
      <c r="K22" s="152"/>
      <c r="L22" s="146"/>
      <c r="M22" s="139"/>
    </row>
    <row r="23" spans="1:13" ht="15.6" x14ac:dyDescent="0.3">
      <c r="A23" s="133"/>
      <c r="B23" s="133"/>
      <c r="C23" s="150"/>
      <c r="D23" s="133"/>
      <c r="E23" s="133"/>
      <c r="F23" s="149"/>
      <c r="G23" s="149"/>
      <c r="H23" s="150"/>
      <c r="I23" s="133"/>
      <c r="J23" s="133"/>
      <c r="K23" s="133"/>
      <c r="L23" s="133"/>
      <c r="M23" s="139"/>
    </row>
    <row r="24" spans="1:13" ht="15.6" x14ac:dyDescent="0.3">
      <c r="A24" s="133"/>
      <c r="B24" s="133"/>
      <c r="C24" s="150"/>
      <c r="D24" s="133"/>
      <c r="E24" s="133"/>
      <c r="F24" s="149"/>
      <c r="G24" s="149"/>
      <c r="H24" s="150"/>
      <c r="I24" s="133"/>
      <c r="J24" s="133"/>
      <c r="K24" s="133"/>
      <c r="L24" s="133"/>
      <c r="M24" s="139"/>
    </row>
    <row r="25" spans="1:13" ht="15.6" x14ac:dyDescent="0.3">
      <c r="A25" s="133"/>
      <c r="B25" s="133"/>
      <c r="C25" s="150"/>
      <c r="D25" s="133"/>
      <c r="E25" s="133"/>
      <c r="F25" s="149"/>
      <c r="G25" s="149"/>
      <c r="H25" s="150"/>
      <c r="I25" s="133"/>
      <c r="J25" s="133"/>
      <c r="K25" s="133"/>
      <c r="L25" s="133"/>
      <c r="M25" s="139"/>
    </row>
    <row r="26" spans="1:13" ht="15.6" x14ac:dyDescent="0.25">
      <c r="A26" s="153"/>
      <c r="B26" s="153"/>
      <c r="C26" s="154"/>
      <c r="D26" s="153"/>
      <c r="E26" s="153"/>
      <c r="F26" s="155"/>
      <c r="G26" s="156"/>
      <c r="H26" s="154"/>
      <c r="I26" s="153"/>
      <c r="J26" s="153"/>
      <c r="K26" s="153"/>
      <c r="L26" s="153"/>
    </row>
    <row r="27" spans="1:13" ht="15.6" x14ac:dyDescent="0.25">
      <c r="A27" s="153"/>
      <c r="B27" s="153"/>
      <c r="C27" s="154"/>
      <c r="D27" s="153"/>
      <c r="E27" s="153"/>
      <c r="F27" s="157"/>
      <c r="G27" s="156"/>
      <c r="H27" s="154"/>
      <c r="I27" s="153"/>
      <c r="J27" s="153"/>
      <c r="K27" s="153"/>
      <c r="L27" s="153"/>
    </row>
    <row r="28" spans="1:13" x14ac:dyDescent="0.25">
      <c r="C28" s="154"/>
      <c r="F28" s="158"/>
      <c r="G28" s="159"/>
      <c r="H28" s="160"/>
    </row>
    <row r="29" spans="1:13" x14ac:dyDescent="0.25">
      <c r="F29" s="158"/>
      <c r="G29" s="159"/>
      <c r="H29" s="160"/>
    </row>
    <row r="30" spans="1:13" x14ac:dyDescent="0.25">
      <c r="F30" s="158"/>
      <c r="G30" s="159"/>
      <c r="H30" s="160"/>
    </row>
  </sheetData>
  <mergeCells count="3">
    <mergeCell ref="A1:L1"/>
    <mergeCell ref="A9:H9"/>
    <mergeCell ref="A17:H17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32"/>
  <sheetViews>
    <sheetView tabSelected="1" view="pageBreakPreview" topLeftCell="B10" zoomScaleNormal="100" zoomScaleSheetLayoutView="100" workbookViewId="0">
      <selection activeCell="C3" sqref="C3"/>
    </sheetView>
  </sheetViews>
  <sheetFormatPr defaultRowHeight="15.6" x14ac:dyDescent="0.3"/>
  <cols>
    <col min="1" max="1" width="10.19921875" customWidth="1"/>
    <col min="2" max="2" width="20.5" customWidth="1"/>
    <col min="3" max="3" width="50.69921875" customWidth="1"/>
    <col min="4" max="4" width="16.5" customWidth="1"/>
    <col min="5" max="5" width="22.296875" customWidth="1"/>
  </cols>
  <sheetData>
    <row r="1" spans="1:5" ht="16.2" thickBot="1" x14ac:dyDescent="0.35">
      <c r="A1" s="538" t="s">
        <v>243</v>
      </c>
      <c r="B1" s="538"/>
      <c r="C1" s="538"/>
      <c r="D1" s="538"/>
      <c r="E1" s="538"/>
    </row>
    <row r="2" spans="1:5" s="1" customFormat="1" ht="27" thickBot="1" x14ac:dyDescent="0.35">
      <c r="A2" s="313" t="s">
        <v>244</v>
      </c>
      <c r="B2" s="175" t="s">
        <v>245</v>
      </c>
      <c r="C2" s="175" t="s">
        <v>246</v>
      </c>
      <c r="D2" s="175" t="s">
        <v>247</v>
      </c>
      <c r="E2" s="450" t="s">
        <v>248</v>
      </c>
    </row>
    <row r="3" spans="1:5" s="1" customFormat="1" x14ac:dyDescent="0.3">
      <c r="A3" s="208" t="s">
        <v>813</v>
      </c>
      <c r="B3" s="193" t="s">
        <v>814</v>
      </c>
      <c r="C3" s="271" t="s">
        <v>815</v>
      </c>
      <c r="D3" s="208" t="s">
        <v>816</v>
      </c>
      <c r="E3" s="208" t="s">
        <v>817</v>
      </c>
    </row>
    <row r="4" spans="1:5" s="1" customFormat="1" ht="26.4" x14ac:dyDescent="0.3">
      <c r="A4" s="208" t="s">
        <v>818</v>
      </c>
      <c r="B4" s="193" t="s">
        <v>819</v>
      </c>
      <c r="C4" s="271" t="s">
        <v>820</v>
      </c>
      <c r="D4" s="208" t="s">
        <v>821</v>
      </c>
      <c r="E4" s="208" t="s">
        <v>822</v>
      </c>
    </row>
    <row r="5" spans="1:5" s="1" customFormat="1" ht="26.4" x14ac:dyDescent="0.3">
      <c r="A5" s="208" t="s">
        <v>823</v>
      </c>
      <c r="B5" s="193" t="s">
        <v>819</v>
      </c>
      <c r="C5" s="271" t="s">
        <v>824</v>
      </c>
      <c r="D5" s="208" t="s">
        <v>825</v>
      </c>
      <c r="E5" s="208" t="s">
        <v>826</v>
      </c>
    </row>
    <row r="6" spans="1:5" s="1" customFormat="1" x14ac:dyDescent="0.3">
      <c r="A6" s="208" t="s">
        <v>827</v>
      </c>
      <c r="B6" s="193" t="s">
        <v>814</v>
      </c>
      <c r="C6" s="271" t="s">
        <v>828</v>
      </c>
      <c r="D6" s="208" t="s">
        <v>816</v>
      </c>
      <c r="E6" s="208" t="s">
        <v>829</v>
      </c>
    </row>
    <row r="7" spans="1:5" s="1" customFormat="1" x14ac:dyDescent="0.3">
      <c r="A7" s="208" t="s">
        <v>827</v>
      </c>
      <c r="B7" s="193" t="s">
        <v>814</v>
      </c>
      <c r="C7" s="271" t="s">
        <v>830</v>
      </c>
      <c r="D7" s="208" t="s">
        <v>816</v>
      </c>
      <c r="E7" s="208" t="s">
        <v>831</v>
      </c>
    </row>
    <row r="8" spans="1:5" s="1" customFormat="1" x14ac:dyDescent="0.3">
      <c r="A8" s="208" t="s">
        <v>827</v>
      </c>
      <c r="B8" s="193" t="s">
        <v>814</v>
      </c>
      <c r="C8" s="271" t="s">
        <v>832</v>
      </c>
      <c r="D8" s="208" t="s">
        <v>816</v>
      </c>
      <c r="E8" s="208" t="s">
        <v>833</v>
      </c>
    </row>
    <row r="9" spans="1:5" x14ac:dyDescent="0.3">
      <c r="A9" s="208" t="s">
        <v>827</v>
      </c>
      <c r="B9" s="193" t="s">
        <v>814</v>
      </c>
      <c r="C9" s="271" t="s">
        <v>834</v>
      </c>
      <c r="D9" s="208" t="s">
        <v>816</v>
      </c>
      <c r="E9" s="208" t="s">
        <v>835</v>
      </c>
    </row>
    <row r="10" spans="1:5" x14ac:dyDescent="0.3">
      <c r="A10" s="208" t="s">
        <v>827</v>
      </c>
      <c r="B10" s="193" t="s">
        <v>814</v>
      </c>
      <c r="C10" s="271" t="s">
        <v>836</v>
      </c>
      <c r="D10" s="208" t="s">
        <v>816</v>
      </c>
      <c r="E10" s="208" t="s">
        <v>837</v>
      </c>
    </row>
    <row r="11" spans="1:5" ht="26.4" x14ac:dyDescent="0.3">
      <c r="A11" s="208" t="s">
        <v>827</v>
      </c>
      <c r="B11" s="193" t="s">
        <v>838</v>
      </c>
      <c r="C11" s="271" t="s">
        <v>839</v>
      </c>
      <c r="D11" s="208" t="s">
        <v>816</v>
      </c>
      <c r="E11" s="208" t="s">
        <v>840</v>
      </c>
    </row>
    <row r="12" spans="1:5" x14ac:dyDescent="0.3">
      <c r="A12" s="208" t="s">
        <v>841</v>
      </c>
      <c r="B12" s="193" t="s">
        <v>842</v>
      </c>
      <c r="C12" s="271" t="s">
        <v>843</v>
      </c>
      <c r="D12" s="208" t="s">
        <v>821</v>
      </c>
      <c r="E12" s="208" t="s">
        <v>844</v>
      </c>
    </row>
    <row r="13" spans="1:5" ht="26.4" x14ac:dyDescent="0.3">
      <c r="A13" s="208" t="s">
        <v>845</v>
      </c>
      <c r="B13" s="193" t="s">
        <v>819</v>
      </c>
      <c r="C13" s="271" t="s">
        <v>846</v>
      </c>
      <c r="D13" s="208" t="s">
        <v>847</v>
      </c>
      <c r="E13" s="208" t="s">
        <v>848</v>
      </c>
    </row>
    <row r="14" spans="1:5" ht="26.4" x14ac:dyDescent="0.3">
      <c r="A14" s="208" t="s">
        <v>849</v>
      </c>
      <c r="B14" s="193" t="s">
        <v>838</v>
      </c>
      <c r="C14" s="271" t="s">
        <v>850</v>
      </c>
      <c r="D14" s="208" t="s">
        <v>851</v>
      </c>
      <c r="E14" s="208" t="s">
        <v>852</v>
      </c>
    </row>
    <row r="15" spans="1:5" x14ac:dyDescent="0.3">
      <c r="A15" s="208" t="s">
        <v>853</v>
      </c>
      <c r="B15" s="193" t="s">
        <v>838</v>
      </c>
      <c r="C15" s="271" t="s">
        <v>854</v>
      </c>
      <c r="D15" s="208"/>
      <c r="E15" s="208" t="s">
        <v>855</v>
      </c>
    </row>
    <row r="16" spans="1:5" ht="26.4" x14ac:dyDescent="0.3">
      <c r="A16" s="208" t="s">
        <v>853</v>
      </c>
      <c r="B16" s="193" t="s">
        <v>856</v>
      </c>
      <c r="C16" s="271" t="s">
        <v>857</v>
      </c>
      <c r="D16" s="208" t="s">
        <v>858</v>
      </c>
      <c r="E16" s="208" t="s">
        <v>859</v>
      </c>
    </row>
    <row r="17" spans="1:5" x14ac:dyDescent="0.3">
      <c r="A17" s="208" t="s">
        <v>860</v>
      </c>
      <c r="B17" s="193" t="s">
        <v>842</v>
      </c>
      <c r="C17" s="271" t="s">
        <v>861</v>
      </c>
      <c r="D17" s="208" t="s">
        <v>816</v>
      </c>
      <c r="E17" s="208" t="s">
        <v>831</v>
      </c>
    </row>
    <row r="18" spans="1:5" x14ac:dyDescent="0.3">
      <c r="A18" s="208" t="s">
        <v>860</v>
      </c>
      <c r="B18" s="193" t="s">
        <v>862</v>
      </c>
      <c r="C18" s="271" t="s">
        <v>863</v>
      </c>
      <c r="D18" s="208" t="s">
        <v>864</v>
      </c>
      <c r="E18" s="208" t="s">
        <v>865</v>
      </c>
    </row>
    <row r="19" spans="1:5" ht="26.4" x14ac:dyDescent="0.3">
      <c r="A19" s="208" t="s">
        <v>866</v>
      </c>
      <c r="B19" s="193" t="s">
        <v>856</v>
      </c>
      <c r="C19" s="271" t="s">
        <v>867</v>
      </c>
      <c r="D19" s="208" t="s">
        <v>868</v>
      </c>
      <c r="E19" s="208" t="s">
        <v>869</v>
      </c>
    </row>
    <row r="20" spans="1:5" ht="26.4" x14ac:dyDescent="0.3">
      <c r="A20" s="208" t="s">
        <v>866</v>
      </c>
      <c r="B20" s="193" t="s">
        <v>842</v>
      </c>
      <c r="C20" s="271" t="s">
        <v>870</v>
      </c>
      <c r="D20" s="208" t="s">
        <v>871</v>
      </c>
      <c r="E20" s="208" t="s">
        <v>872</v>
      </c>
    </row>
    <row r="21" spans="1:5" x14ac:dyDescent="0.3">
      <c r="A21" s="208" t="s">
        <v>873</v>
      </c>
      <c r="B21" s="193" t="s">
        <v>842</v>
      </c>
      <c r="C21" s="271" t="s">
        <v>874</v>
      </c>
      <c r="D21" s="208" t="s">
        <v>825</v>
      </c>
      <c r="E21" s="208" t="s">
        <v>875</v>
      </c>
    </row>
    <row r="22" spans="1:5" x14ac:dyDescent="0.3">
      <c r="A22" s="208" t="s">
        <v>873</v>
      </c>
      <c r="B22" s="193" t="s">
        <v>876</v>
      </c>
      <c r="C22" s="271" t="s">
        <v>874</v>
      </c>
      <c r="D22" s="208" t="s">
        <v>825</v>
      </c>
      <c r="E22" s="208" t="s">
        <v>875</v>
      </c>
    </row>
    <row r="23" spans="1:5" x14ac:dyDescent="0.3">
      <c r="A23" s="208" t="s">
        <v>873</v>
      </c>
      <c r="B23" s="193" t="s">
        <v>862</v>
      </c>
      <c r="C23" s="271" t="s">
        <v>877</v>
      </c>
      <c r="D23" s="208" t="s">
        <v>851</v>
      </c>
      <c r="E23" s="208" t="s">
        <v>878</v>
      </c>
    </row>
    <row r="24" spans="1:5" x14ac:dyDescent="0.3">
      <c r="A24" s="208" t="s">
        <v>879</v>
      </c>
      <c r="B24" s="193" t="s">
        <v>880</v>
      </c>
      <c r="C24" s="271" t="s">
        <v>881</v>
      </c>
      <c r="D24" s="208" t="s">
        <v>851</v>
      </c>
      <c r="E24" s="208" t="s">
        <v>882</v>
      </c>
    </row>
    <row r="25" spans="1:5" ht="26.4" x14ac:dyDescent="0.3">
      <c r="A25" s="208" t="s">
        <v>883</v>
      </c>
      <c r="B25" s="193" t="s">
        <v>856</v>
      </c>
      <c r="C25" s="271" t="s">
        <v>884</v>
      </c>
      <c r="D25" s="208" t="s">
        <v>864</v>
      </c>
      <c r="E25" s="208" t="s">
        <v>885</v>
      </c>
    </row>
    <row r="26" spans="1:5" x14ac:dyDescent="0.3">
      <c r="A26" s="208" t="s">
        <v>886</v>
      </c>
      <c r="B26" s="193" t="s">
        <v>887</v>
      </c>
      <c r="C26" s="271" t="s">
        <v>888</v>
      </c>
      <c r="D26" s="208" t="s">
        <v>851</v>
      </c>
      <c r="E26" s="208" t="s">
        <v>889</v>
      </c>
    </row>
    <row r="27" spans="1:5" x14ac:dyDescent="0.3">
      <c r="A27" s="208" t="s">
        <v>886</v>
      </c>
      <c r="B27" s="193" t="s">
        <v>887</v>
      </c>
      <c r="C27" s="271" t="s">
        <v>888</v>
      </c>
      <c r="D27" s="208" t="s">
        <v>851</v>
      </c>
      <c r="E27" s="208" t="s">
        <v>889</v>
      </c>
    </row>
    <row r="28" spans="1:5" ht="26.4" x14ac:dyDescent="0.3">
      <c r="A28" s="208" t="s">
        <v>890</v>
      </c>
      <c r="B28" s="193" t="s">
        <v>862</v>
      </c>
      <c r="C28" s="271" t="s">
        <v>891</v>
      </c>
      <c r="D28" s="208" t="s">
        <v>892</v>
      </c>
      <c r="E28" s="208" t="s">
        <v>893</v>
      </c>
    </row>
    <row r="29" spans="1:5" ht="26.4" x14ac:dyDescent="0.3">
      <c r="A29" s="208" t="s">
        <v>894</v>
      </c>
      <c r="B29" s="193" t="s">
        <v>895</v>
      </c>
      <c r="C29" s="271" t="s">
        <v>896</v>
      </c>
      <c r="D29" s="208" t="s">
        <v>864</v>
      </c>
      <c r="E29" s="208" t="s">
        <v>897</v>
      </c>
    </row>
    <row r="30" spans="1:5" ht="26.4" x14ac:dyDescent="0.3">
      <c r="A30" s="208" t="s">
        <v>894</v>
      </c>
      <c r="B30" s="193" t="s">
        <v>895</v>
      </c>
      <c r="C30" s="271" t="s">
        <v>898</v>
      </c>
      <c r="D30" s="208" t="s">
        <v>864</v>
      </c>
      <c r="E30" s="208" t="s">
        <v>897</v>
      </c>
    </row>
    <row r="31" spans="1:5" ht="39.6" x14ac:dyDescent="0.3">
      <c r="A31" s="208" t="s">
        <v>894</v>
      </c>
      <c r="B31" s="193" t="s">
        <v>895</v>
      </c>
      <c r="C31" s="271" t="s">
        <v>899</v>
      </c>
      <c r="D31" s="208" t="s">
        <v>864</v>
      </c>
      <c r="E31" s="208" t="s">
        <v>897</v>
      </c>
    </row>
    <row r="32" spans="1:5" ht="26.4" x14ac:dyDescent="0.3">
      <c r="A32" s="208" t="s">
        <v>894</v>
      </c>
      <c r="B32" s="193" t="s">
        <v>895</v>
      </c>
      <c r="C32" s="271" t="s">
        <v>900</v>
      </c>
      <c r="D32" s="208" t="s">
        <v>864</v>
      </c>
      <c r="E32" s="208" t="s">
        <v>901</v>
      </c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9:D19"/>
  <sheetViews>
    <sheetView view="pageBreakPreview" zoomScale="60" zoomScaleNormal="100" workbookViewId="0">
      <selection activeCell="AD45" sqref="AD45"/>
    </sheetView>
  </sheetViews>
  <sheetFormatPr defaultRowHeight="15.6" x14ac:dyDescent="0.3"/>
  <sheetData>
    <row r="9" spans="1:4" x14ac:dyDescent="0.3">
      <c r="A9" s="4"/>
      <c r="B9" s="4"/>
      <c r="C9" s="4"/>
      <c r="D9" s="4"/>
    </row>
    <row r="10" spans="1:4" x14ac:dyDescent="0.3">
      <c r="A10" s="4"/>
      <c r="B10" s="4"/>
      <c r="C10" s="4"/>
      <c r="D10" s="4"/>
    </row>
    <row r="11" spans="1:4" x14ac:dyDescent="0.3">
      <c r="A11" s="56"/>
      <c r="B11" s="56"/>
      <c r="C11" s="56"/>
      <c r="D11" s="4"/>
    </row>
    <row r="12" spans="1:4" x14ac:dyDescent="0.3">
      <c r="A12" s="4"/>
      <c r="B12" s="4"/>
      <c r="C12" s="4"/>
      <c r="D12" s="4"/>
    </row>
    <row r="13" spans="1:4" x14ac:dyDescent="0.3">
      <c r="A13" s="4"/>
      <c r="B13" s="4"/>
      <c r="C13" s="4"/>
      <c r="D13" s="4"/>
    </row>
    <row r="14" spans="1:4" x14ac:dyDescent="0.3">
      <c r="A14" s="4"/>
      <c r="B14" s="4"/>
      <c r="C14" s="4"/>
      <c r="D14" s="4"/>
    </row>
    <row r="15" spans="1:4" x14ac:dyDescent="0.3">
      <c r="A15" s="4"/>
      <c r="B15" s="4"/>
      <c r="C15" s="4"/>
      <c r="D15" s="4"/>
    </row>
    <row r="16" spans="1:4" x14ac:dyDescent="0.3">
      <c r="A16" s="4"/>
      <c r="B16" s="4"/>
      <c r="C16" s="4"/>
      <c r="D16" s="4"/>
    </row>
    <row r="17" spans="1:4" x14ac:dyDescent="0.3">
      <c r="A17" s="4"/>
      <c r="B17" s="4"/>
      <c r="C17" s="4"/>
      <c r="D17" s="4"/>
    </row>
    <row r="18" spans="1:4" x14ac:dyDescent="0.3">
      <c r="A18" s="4"/>
      <c r="B18" s="4"/>
      <c r="C18" s="4"/>
      <c r="D18" s="4"/>
    </row>
    <row r="19" spans="1:4" x14ac:dyDescent="0.3">
      <c r="A19" s="4"/>
      <c r="B19" s="4"/>
      <c r="C19" s="4"/>
      <c r="D19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"/>
  <sheetViews>
    <sheetView view="pageBreakPreview" topLeftCell="A25" zoomScaleNormal="100" zoomScaleSheetLayoutView="100" workbookViewId="0">
      <selection activeCell="A29" sqref="A29:A32"/>
    </sheetView>
  </sheetViews>
  <sheetFormatPr defaultRowHeight="15.6" x14ac:dyDescent="0.3"/>
  <cols>
    <col min="1" max="1" width="16.3984375" customWidth="1"/>
    <col min="2" max="2" width="8.19921875" customWidth="1"/>
    <col min="3" max="3" width="10" customWidth="1"/>
    <col min="4" max="4" width="9" customWidth="1"/>
    <col min="5" max="5" width="8.09765625" customWidth="1"/>
    <col min="6" max="6" width="9.19921875" customWidth="1"/>
    <col min="7" max="7" width="9.59765625" customWidth="1"/>
    <col min="8" max="8" width="8.69921875" customWidth="1"/>
  </cols>
  <sheetData>
    <row r="1" spans="1:12" ht="16.2" thickBot="1" x14ac:dyDescent="0.35">
      <c r="A1" s="526" t="s">
        <v>51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</row>
    <row r="2" spans="1:12" ht="15.75" customHeight="1" x14ac:dyDescent="0.3">
      <c r="A2" s="520" t="s">
        <v>52</v>
      </c>
      <c r="B2" s="522" t="s">
        <v>53</v>
      </c>
      <c r="C2" s="527" t="s">
        <v>54</v>
      </c>
      <c r="D2" s="527"/>
      <c r="E2" s="527"/>
      <c r="F2" s="527"/>
      <c r="G2" s="528" t="s">
        <v>55</v>
      </c>
      <c r="H2" s="528"/>
      <c r="I2" s="528"/>
      <c r="J2" s="528"/>
      <c r="K2" s="524" t="s">
        <v>56</v>
      </c>
      <c r="L2" s="525"/>
    </row>
    <row r="3" spans="1:12" ht="16.2" thickBot="1" x14ac:dyDescent="0.35">
      <c r="A3" s="521"/>
      <c r="B3" s="523"/>
      <c r="C3" s="184" t="s">
        <v>57</v>
      </c>
      <c r="D3" s="184" t="s">
        <v>58</v>
      </c>
      <c r="E3" s="184" t="s">
        <v>59</v>
      </c>
      <c r="F3" s="184" t="s">
        <v>58</v>
      </c>
      <c r="G3" s="184" t="s">
        <v>57</v>
      </c>
      <c r="H3" s="184" t="s">
        <v>58</v>
      </c>
      <c r="I3" s="184" t="s">
        <v>59</v>
      </c>
      <c r="J3" s="184" t="s">
        <v>58</v>
      </c>
      <c r="K3" s="184" t="s">
        <v>60</v>
      </c>
      <c r="L3" s="185" t="s">
        <v>58</v>
      </c>
    </row>
    <row r="4" spans="1:12" ht="13.5" customHeight="1" x14ac:dyDescent="0.3">
      <c r="A4" s="513" t="s">
        <v>905</v>
      </c>
      <c r="B4" s="190">
        <v>1</v>
      </c>
      <c r="C4" s="190">
        <v>459</v>
      </c>
      <c r="D4" s="190">
        <v>358</v>
      </c>
      <c r="E4" s="190">
        <v>30</v>
      </c>
      <c r="F4" s="190">
        <v>14</v>
      </c>
      <c r="G4" s="190">
        <v>221</v>
      </c>
      <c r="H4" s="190">
        <v>179</v>
      </c>
      <c r="I4" s="190">
        <v>7</v>
      </c>
      <c r="J4" s="190">
        <v>5</v>
      </c>
      <c r="K4" s="191">
        <f>+C4+E4+G4+I4</f>
        <v>717</v>
      </c>
      <c r="L4" s="192">
        <f>+D4+F4+H4+J4</f>
        <v>556</v>
      </c>
    </row>
    <row r="5" spans="1:12" ht="13.5" customHeight="1" x14ac:dyDescent="0.3">
      <c r="A5" s="514"/>
      <c r="B5" s="193">
        <v>2</v>
      </c>
      <c r="C5" s="193">
        <v>185</v>
      </c>
      <c r="D5" s="193">
        <v>141</v>
      </c>
      <c r="E5" s="193">
        <v>5</v>
      </c>
      <c r="F5" s="193">
        <v>1</v>
      </c>
      <c r="G5" s="193">
        <v>7</v>
      </c>
      <c r="H5" s="193">
        <v>3</v>
      </c>
      <c r="I5" s="193">
        <v>0</v>
      </c>
      <c r="J5" s="193">
        <v>0</v>
      </c>
      <c r="K5" s="194">
        <f t="shared" ref="K5:L28" si="0">+C5+E5+G5+I5</f>
        <v>197</v>
      </c>
      <c r="L5" s="195">
        <f t="shared" si="0"/>
        <v>145</v>
      </c>
    </row>
    <row r="6" spans="1:12" ht="13.5" customHeight="1" x14ac:dyDescent="0.3">
      <c r="A6" s="514"/>
      <c r="B6" s="196" t="s">
        <v>61</v>
      </c>
      <c r="C6" s="193"/>
      <c r="D6" s="193"/>
      <c r="E6" s="193"/>
      <c r="F6" s="193"/>
      <c r="G6" s="193"/>
      <c r="H6" s="193"/>
      <c r="I6" s="193"/>
      <c r="J6" s="193"/>
      <c r="K6" s="194">
        <f t="shared" si="0"/>
        <v>0</v>
      </c>
      <c r="L6" s="195">
        <f t="shared" si="0"/>
        <v>0</v>
      </c>
    </row>
    <row r="7" spans="1:12" ht="13.5" customHeight="1" x14ac:dyDescent="0.3">
      <c r="A7" s="515"/>
      <c r="B7" s="193">
        <v>3</v>
      </c>
      <c r="C7" s="193">
        <v>16</v>
      </c>
      <c r="D7" s="193">
        <v>7</v>
      </c>
      <c r="E7" s="193">
        <v>0</v>
      </c>
      <c r="F7" s="193">
        <v>0</v>
      </c>
      <c r="G7" s="193">
        <v>15</v>
      </c>
      <c r="H7" s="193">
        <v>10</v>
      </c>
      <c r="I7" s="193">
        <v>0</v>
      </c>
      <c r="J7" s="193">
        <v>0</v>
      </c>
      <c r="K7" s="194">
        <f t="shared" si="0"/>
        <v>31</v>
      </c>
      <c r="L7" s="195">
        <f t="shared" si="0"/>
        <v>17</v>
      </c>
    </row>
    <row r="8" spans="1:12" ht="13.5" customHeight="1" x14ac:dyDescent="0.3">
      <c r="A8" s="534" t="s">
        <v>251</v>
      </c>
      <c r="B8" s="535"/>
      <c r="C8" s="197">
        <f>+SUBTOTAL(9,C4:C7)</f>
        <v>660</v>
      </c>
      <c r="D8" s="197">
        <f>+SUBTOTAL(9,D4:D7)</f>
        <v>506</v>
      </c>
      <c r="E8" s="197">
        <f>+SUBTOTAL(9,E4:E7)</f>
        <v>35</v>
      </c>
      <c r="F8" s="197">
        <f>+SUBTOTAL(9,F4:F7)</f>
        <v>15</v>
      </c>
      <c r="G8" s="197">
        <f t="shared" ref="G8:J8" si="1">+SUBTOTAL(9,G4:G7)</f>
        <v>243</v>
      </c>
      <c r="H8" s="197">
        <f t="shared" si="1"/>
        <v>192</v>
      </c>
      <c r="I8" s="197">
        <f t="shared" si="1"/>
        <v>7</v>
      </c>
      <c r="J8" s="197">
        <f t="shared" si="1"/>
        <v>5</v>
      </c>
      <c r="K8" s="197">
        <f t="shared" si="0"/>
        <v>945</v>
      </c>
      <c r="L8" s="198">
        <f t="shared" si="0"/>
        <v>718</v>
      </c>
    </row>
    <row r="9" spans="1:12" ht="13.5" customHeight="1" x14ac:dyDescent="0.3">
      <c r="A9" s="516" t="s">
        <v>906</v>
      </c>
      <c r="B9" s="193">
        <v>1</v>
      </c>
      <c r="C9" s="190">
        <v>604</v>
      </c>
      <c r="D9" s="190">
        <v>554</v>
      </c>
      <c r="E9" s="190">
        <v>29</v>
      </c>
      <c r="F9" s="190">
        <v>24</v>
      </c>
      <c r="G9" s="190">
        <v>122</v>
      </c>
      <c r="H9" s="190">
        <v>108</v>
      </c>
      <c r="I9" s="190">
        <v>4</v>
      </c>
      <c r="J9" s="190">
        <v>3</v>
      </c>
      <c r="K9" s="194">
        <f t="shared" si="0"/>
        <v>759</v>
      </c>
      <c r="L9" s="195">
        <f t="shared" si="0"/>
        <v>689</v>
      </c>
    </row>
    <row r="10" spans="1:12" ht="13.5" customHeight="1" x14ac:dyDescent="0.3">
      <c r="A10" s="517"/>
      <c r="B10" s="193">
        <v>2</v>
      </c>
      <c r="C10" s="193">
        <v>155</v>
      </c>
      <c r="D10" s="193">
        <v>142</v>
      </c>
      <c r="E10" s="193">
        <v>1</v>
      </c>
      <c r="F10" s="193">
        <v>1</v>
      </c>
      <c r="G10" s="193">
        <v>100</v>
      </c>
      <c r="H10" s="193">
        <v>91</v>
      </c>
      <c r="I10" s="193">
        <v>12</v>
      </c>
      <c r="J10" s="193">
        <v>11</v>
      </c>
      <c r="K10" s="194">
        <f t="shared" si="0"/>
        <v>268</v>
      </c>
      <c r="L10" s="195">
        <f t="shared" si="0"/>
        <v>245</v>
      </c>
    </row>
    <row r="11" spans="1:12" ht="13.5" customHeight="1" x14ac:dyDescent="0.3">
      <c r="A11" s="517"/>
      <c r="B11" s="196" t="s">
        <v>61</v>
      </c>
      <c r="C11" s="193"/>
      <c r="D11" s="193"/>
      <c r="E11" s="193"/>
      <c r="F11" s="193"/>
      <c r="G11" s="193"/>
      <c r="H11" s="193"/>
      <c r="I11" s="193"/>
      <c r="J11" s="193"/>
      <c r="K11" s="194">
        <f t="shared" si="0"/>
        <v>0</v>
      </c>
      <c r="L11" s="195">
        <f t="shared" si="0"/>
        <v>0</v>
      </c>
    </row>
    <row r="12" spans="1:12" ht="13.5" customHeight="1" x14ac:dyDescent="0.3">
      <c r="A12" s="518"/>
      <c r="B12" s="193">
        <v>3</v>
      </c>
      <c r="C12" s="193">
        <v>12</v>
      </c>
      <c r="D12" s="193">
        <v>9</v>
      </c>
      <c r="E12" s="193">
        <v>1</v>
      </c>
      <c r="F12" s="193">
        <v>1</v>
      </c>
      <c r="G12" s="193">
        <v>16</v>
      </c>
      <c r="H12" s="193">
        <v>11</v>
      </c>
      <c r="I12" s="193">
        <v>3</v>
      </c>
      <c r="J12" s="193">
        <v>3</v>
      </c>
      <c r="K12" s="194">
        <f t="shared" si="0"/>
        <v>32</v>
      </c>
      <c r="L12" s="195">
        <f t="shared" si="0"/>
        <v>24</v>
      </c>
    </row>
    <row r="13" spans="1:12" x14ac:dyDescent="0.3">
      <c r="A13" s="534" t="s">
        <v>907</v>
      </c>
      <c r="B13" s="535"/>
      <c r="C13" s="197">
        <f>+SUBTOTAL(9,C9:C12)</f>
        <v>771</v>
      </c>
      <c r="D13" s="197">
        <f>+SUBTOTAL(9,D9:D12)</f>
        <v>705</v>
      </c>
      <c r="E13" s="197">
        <f>+SUBTOTAL(9,E9:E12)</f>
        <v>31</v>
      </c>
      <c r="F13" s="197">
        <f>+SUBTOTAL(9,F9:F12)</f>
        <v>26</v>
      </c>
      <c r="G13" s="197">
        <f t="shared" ref="G13:J13" si="2">+SUBTOTAL(9,G9:G12)</f>
        <v>238</v>
      </c>
      <c r="H13" s="197">
        <f t="shared" si="2"/>
        <v>210</v>
      </c>
      <c r="I13" s="197">
        <f t="shared" si="2"/>
        <v>19</v>
      </c>
      <c r="J13" s="197">
        <f t="shared" si="2"/>
        <v>17</v>
      </c>
      <c r="K13" s="197">
        <f t="shared" si="0"/>
        <v>1059</v>
      </c>
      <c r="L13" s="198">
        <f t="shared" si="0"/>
        <v>958</v>
      </c>
    </row>
    <row r="14" spans="1:12" x14ac:dyDescent="0.3">
      <c r="A14" s="519" t="s">
        <v>908</v>
      </c>
      <c r="B14" s="193">
        <v>1</v>
      </c>
      <c r="C14" s="193">
        <v>1027</v>
      </c>
      <c r="D14" s="193">
        <v>921</v>
      </c>
      <c r="E14" s="193">
        <v>15</v>
      </c>
      <c r="F14" s="193">
        <v>10</v>
      </c>
      <c r="G14" s="193">
        <v>386</v>
      </c>
      <c r="H14" s="193">
        <v>375</v>
      </c>
      <c r="I14" s="193">
        <v>4</v>
      </c>
      <c r="J14" s="193">
        <v>4</v>
      </c>
      <c r="K14" s="194">
        <f>+C14+E14+G14+I14</f>
        <v>1432</v>
      </c>
      <c r="L14" s="195">
        <f t="shared" si="0"/>
        <v>1310</v>
      </c>
    </row>
    <row r="15" spans="1:12" x14ac:dyDescent="0.3">
      <c r="A15" s="514"/>
      <c r="B15" s="193">
        <v>2</v>
      </c>
      <c r="C15" s="193">
        <v>348</v>
      </c>
      <c r="D15" s="193">
        <v>315</v>
      </c>
      <c r="E15" s="193">
        <v>3</v>
      </c>
      <c r="F15" s="193">
        <v>3</v>
      </c>
      <c r="G15" s="193">
        <v>237</v>
      </c>
      <c r="H15" s="193">
        <v>232</v>
      </c>
      <c r="I15" s="193">
        <v>3</v>
      </c>
      <c r="J15" s="193">
        <v>3</v>
      </c>
      <c r="K15" s="194">
        <f>+C15+E15+G15+I15</f>
        <v>591</v>
      </c>
      <c r="L15" s="195">
        <f t="shared" si="0"/>
        <v>553</v>
      </c>
    </row>
    <row r="16" spans="1:12" x14ac:dyDescent="0.3">
      <c r="A16" s="514"/>
      <c r="B16" s="196" t="s">
        <v>61</v>
      </c>
      <c r="C16" s="193"/>
      <c r="D16" s="193"/>
      <c r="E16" s="193"/>
      <c r="F16" s="193"/>
      <c r="G16" s="193"/>
      <c r="H16" s="193"/>
      <c r="I16" s="193"/>
      <c r="J16" s="193"/>
      <c r="K16" s="194">
        <f t="shared" si="0"/>
        <v>0</v>
      </c>
      <c r="L16" s="195">
        <f t="shared" si="0"/>
        <v>0</v>
      </c>
    </row>
    <row r="17" spans="1:12" x14ac:dyDescent="0.3">
      <c r="A17" s="515"/>
      <c r="B17" s="193">
        <v>3</v>
      </c>
      <c r="C17" s="193">
        <v>13</v>
      </c>
      <c r="D17" s="193">
        <v>11</v>
      </c>
      <c r="E17" s="193">
        <v>2</v>
      </c>
      <c r="F17" s="193">
        <v>1</v>
      </c>
      <c r="G17" s="193">
        <v>7</v>
      </c>
      <c r="H17" s="193">
        <v>4</v>
      </c>
      <c r="I17" s="193">
        <v>3</v>
      </c>
      <c r="J17" s="193">
        <v>2</v>
      </c>
      <c r="K17" s="194">
        <f t="shared" si="0"/>
        <v>25</v>
      </c>
      <c r="L17" s="195">
        <f t="shared" si="0"/>
        <v>18</v>
      </c>
    </row>
    <row r="18" spans="1:12" x14ac:dyDescent="0.3">
      <c r="A18" s="536" t="s">
        <v>254</v>
      </c>
      <c r="B18" s="537"/>
      <c r="C18" s="197">
        <f>+SUBTOTAL(9,C14:C17)</f>
        <v>1388</v>
      </c>
      <c r="D18" s="197">
        <f>+SUBTOTAL(9,D14:D17)</f>
        <v>1247</v>
      </c>
      <c r="E18" s="197">
        <f>+SUBTOTAL(9,E14:E17)</f>
        <v>20</v>
      </c>
      <c r="F18" s="197">
        <f>+SUBTOTAL(9,F14:F17)</f>
        <v>14</v>
      </c>
      <c r="G18" s="197">
        <f t="shared" ref="G18:J18" si="3">+SUBTOTAL(9,G14:G17)</f>
        <v>630</v>
      </c>
      <c r="H18" s="197">
        <f t="shared" si="3"/>
        <v>611</v>
      </c>
      <c r="I18" s="197">
        <f t="shared" si="3"/>
        <v>10</v>
      </c>
      <c r="J18" s="197">
        <f t="shared" si="3"/>
        <v>9</v>
      </c>
      <c r="K18" s="197">
        <f t="shared" si="0"/>
        <v>2048</v>
      </c>
      <c r="L18" s="198">
        <f t="shared" si="0"/>
        <v>1881</v>
      </c>
    </row>
    <row r="19" spans="1:12" x14ac:dyDescent="0.3">
      <c r="A19" s="519" t="s">
        <v>909</v>
      </c>
      <c r="B19" s="193">
        <v>1</v>
      </c>
      <c r="C19" s="190">
        <v>442</v>
      </c>
      <c r="D19" s="190">
        <v>285</v>
      </c>
      <c r="E19" s="190">
        <v>6</v>
      </c>
      <c r="F19" s="190">
        <v>3</v>
      </c>
      <c r="G19" s="190">
        <v>147</v>
      </c>
      <c r="H19" s="190">
        <v>76</v>
      </c>
      <c r="I19" s="190">
        <v>3</v>
      </c>
      <c r="J19" s="190">
        <v>3</v>
      </c>
      <c r="K19" s="194">
        <f t="shared" si="0"/>
        <v>598</v>
      </c>
      <c r="L19" s="195">
        <f t="shared" si="0"/>
        <v>367</v>
      </c>
    </row>
    <row r="20" spans="1:12" x14ac:dyDescent="0.3">
      <c r="A20" s="514"/>
      <c r="B20" s="193">
        <v>2</v>
      </c>
      <c r="C20" s="193">
        <v>242</v>
      </c>
      <c r="D20" s="193">
        <v>158</v>
      </c>
      <c r="E20" s="193">
        <v>2</v>
      </c>
      <c r="F20" s="193">
        <v>2</v>
      </c>
      <c r="G20" s="193">
        <v>72</v>
      </c>
      <c r="H20" s="193">
        <v>42</v>
      </c>
      <c r="I20" s="193">
        <v>0</v>
      </c>
      <c r="J20" s="193">
        <v>0</v>
      </c>
      <c r="K20" s="194">
        <f t="shared" si="0"/>
        <v>316</v>
      </c>
      <c r="L20" s="195">
        <f t="shared" si="0"/>
        <v>202</v>
      </c>
    </row>
    <row r="21" spans="1:12" x14ac:dyDescent="0.3">
      <c r="A21" s="514"/>
      <c r="B21" s="196" t="s">
        <v>61</v>
      </c>
      <c r="C21" s="193"/>
      <c r="D21" s="193"/>
      <c r="E21" s="193"/>
      <c r="F21" s="193"/>
      <c r="G21" s="193"/>
      <c r="H21" s="193"/>
      <c r="I21" s="193">
        <v>0</v>
      </c>
      <c r="J21" s="193"/>
      <c r="K21" s="194">
        <f t="shared" si="0"/>
        <v>0</v>
      </c>
      <c r="L21" s="195">
        <f t="shared" si="0"/>
        <v>0</v>
      </c>
    </row>
    <row r="22" spans="1:12" x14ac:dyDescent="0.3">
      <c r="A22" s="515"/>
      <c r="B22" s="193">
        <v>3</v>
      </c>
      <c r="C22" s="193">
        <v>5</v>
      </c>
      <c r="D22" s="193">
        <v>3</v>
      </c>
      <c r="E22" s="193">
        <v>0</v>
      </c>
      <c r="F22" s="193">
        <v>0</v>
      </c>
      <c r="G22" s="193">
        <v>37</v>
      </c>
      <c r="H22" s="193">
        <v>14</v>
      </c>
      <c r="I22" s="193">
        <v>1</v>
      </c>
      <c r="J22" s="193"/>
      <c r="K22" s="194">
        <f t="shared" si="0"/>
        <v>43</v>
      </c>
      <c r="L22" s="195">
        <f t="shared" si="0"/>
        <v>17</v>
      </c>
    </row>
    <row r="23" spans="1:12" x14ac:dyDescent="0.3">
      <c r="A23" s="536" t="s">
        <v>910</v>
      </c>
      <c r="B23" s="537"/>
      <c r="C23" s="197">
        <f>+SUBTOTAL(9,C19:C22)</f>
        <v>689</v>
      </c>
      <c r="D23" s="197">
        <f>+SUBTOTAL(9,D19:D22)</f>
        <v>446</v>
      </c>
      <c r="E23" s="197">
        <f>+SUBTOTAL(9,E19:E22)</f>
        <v>8</v>
      </c>
      <c r="F23" s="197">
        <f>+SUBTOTAL(9,F19:F22)</f>
        <v>5</v>
      </c>
      <c r="G23" s="197">
        <f t="shared" ref="G23:J23" si="4">+SUBTOTAL(9,G19:G22)</f>
        <v>256</v>
      </c>
      <c r="H23" s="197">
        <f t="shared" si="4"/>
        <v>132</v>
      </c>
      <c r="I23" s="197">
        <f t="shared" si="4"/>
        <v>4</v>
      </c>
      <c r="J23" s="197">
        <f t="shared" si="4"/>
        <v>3</v>
      </c>
      <c r="K23" s="197">
        <f t="shared" si="0"/>
        <v>957</v>
      </c>
      <c r="L23" s="198">
        <f t="shared" si="0"/>
        <v>586</v>
      </c>
    </row>
    <row r="24" spans="1:12" x14ac:dyDescent="0.3">
      <c r="A24" s="519" t="s">
        <v>911</v>
      </c>
      <c r="B24" s="193">
        <v>1</v>
      </c>
      <c r="C24" s="190">
        <v>34</v>
      </c>
      <c r="D24" s="190">
        <v>14</v>
      </c>
      <c r="E24" s="190">
        <v>4</v>
      </c>
      <c r="F24" s="190"/>
      <c r="G24" s="190">
        <v>10</v>
      </c>
      <c r="H24" s="190">
        <v>6</v>
      </c>
      <c r="I24" s="190">
        <v>1</v>
      </c>
      <c r="J24" s="190"/>
      <c r="K24" s="194">
        <f t="shared" si="0"/>
        <v>49</v>
      </c>
      <c r="L24" s="195">
        <f t="shared" si="0"/>
        <v>20</v>
      </c>
    </row>
    <row r="25" spans="1:12" x14ac:dyDescent="0.3">
      <c r="A25" s="514"/>
      <c r="B25" s="193">
        <v>2</v>
      </c>
      <c r="C25" s="193">
        <v>23</v>
      </c>
      <c r="D25" s="193">
        <v>10</v>
      </c>
      <c r="E25" s="193">
        <v>1</v>
      </c>
      <c r="F25" s="193"/>
      <c r="G25" s="193">
        <v>5</v>
      </c>
      <c r="H25" s="193">
        <v>5</v>
      </c>
      <c r="I25" s="193"/>
      <c r="J25" s="193"/>
      <c r="K25" s="194">
        <f t="shared" si="0"/>
        <v>29</v>
      </c>
      <c r="L25" s="195">
        <f t="shared" si="0"/>
        <v>15</v>
      </c>
    </row>
    <row r="26" spans="1:12" x14ac:dyDescent="0.3">
      <c r="A26" s="514"/>
      <c r="B26" s="196" t="s">
        <v>61</v>
      </c>
      <c r="C26" s="193"/>
      <c r="D26" s="193"/>
      <c r="E26" s="193"/>
      <c r="F26" s="193"/>
      <c r="G26" s="193"/>
      <c r="H26" s="193"/>
      <c r="I26" s="193"/>
      <c r="J26" s="193"/>
      <c r="K26" s="194">
        <f t="shared" si="0"/>
        <v>0</v>
      </c>
      <c r="L26" s="195">
        <f t="shared" si="0"/>
        <v>0</v>
      </c>
    </row>
    <row r="27" spans="1:12" x14ac:dyDescent="0.3">
      <c r="A27" s="515"/>
      <c r="B27" s="193">
        <v>3</v>
      </c>
      <c r="C27" s="193">
        <v>4</v>
      </c>
      <c r="D27" s="193">
        <v>1</v>
      </c>
      <c r="E27" s="193"/>
      <c r="F27" s="193"/>
      <c r="G27" s="193">
        <v>6</v>
      </c>
      <c r="H27" s="193">
        <v>1</v>
      </c>
      <c r="I27" s="193"/>
      <c r="J27" s="193"/>
      <c r="K27" s="194">
        <f t="shared" si="0"/>
        <v>10</v>
      </c>
      <c r="L27" s="195">
        <f t="shared" si="0"/>
        <v>2</v>
      </c>
    </row>
    <row r="28" spans="1:12" ht="16.2" thickBot="1" x14ac:dyDescent="0.35">
      <c r="A28" s="536" t="s">
        <v>257</v>
      </c>
      <c r="B28" s="537"/>
      <c r="C28" s="197">
        <f>+SUBTOTAL(9,C24:C27)</f>
        <v>61</v>
      </c>
      <c r="D28" s="197">
        <f>+SUBTOTAL(9,D24:D27)</f>
        <v>25</v>
      </c>
      <c r="E28" s="197">
        <f>+SUBTOTAL(9,E24:E27)</f>
        <v>5</v>
      </c>
      <c r="F28" s="197">
        <f>+SUBTOTAL(9,F24:F27)</f>
        <v>0</v>
      </c>
      <c r="G28" s="197">
        <f t="shared" ref="G28:J28" si="5">+SUBTOTAL(9,G24:G27)</f>
        <v>21</v>
      </c>
      <c r="H28" s="197">
        <f t="shared" si="5"/>
        <v>12</v>
      </c>
      <c r="I28" s="197">
        <f t="shared" si="5"/>
        <v>1</v>
      </c>
      <c r="J28" s="197">
        <f t="shared" si="5"/>
        <v>0</v>
      </c>
      <c r="K28" s="197">
        <f t="shared" si="0"/>
        <v>88</v>
      </c>
      <c r="L28" s="198">
        <f t="shared" si="0"/>
        <v>37</v>
      </c>
    </row>
    <row r="29" spans="1:12" ht="15.75" customHeight="1" x14ac:dyDescent="0.3">
      <c r="A29" s="531" t="s">
        <v>71</v>
      </c>
      <c r="B29" s="199">
        <v>1</v>
      </c>
      <c r="C29" s="199">
        <f t="shared" ref="C29:J32" si="6">+C4+C9+C14+C19+C24</f>
        <v>2566</v>
      </c>
      <c r="D29" s="199">
        <f t="shared" si="6"/>
        <v>2132</v>
      </c>
      <c r="E29" s="199">
        <f t="shared" si="6"/>
        <v>84</v>
      </c>
      <c r="F29" s="199">
        <f t="shared" si="6"/>
        <v>51</v>
      </c>
      <c r="G29" s="199">
        <f t="shared" si="6"/>
        <v>886</v>
      </c>
      <c r="H29" s="199">
        <f t="shared" si="6"/>
        <v>744</v>
      </c>
      <c r="I29" s="199">
        <f t="shared" si="6"/>
        <v>19</v>
      </c>
      <c r="J29" s="199">
        <f t="shared" si="6"/>
        <v>15</v>
      </c>
      <c r="K29" s="199">
        <f t="shared" ref="K29:L33" si="7">+C29+E29+G29+I29</f>
        <v>3555</v>
      </c>
      <c r="L29" s="200">
        <f t="shared" si="7"/>
        <v>2942</v>
      </c>
    </row>
    <row r="30" spans="1:12" x14ac:dyDescent="0.3">
      <c r="A30" s="532"/>
      <c r="B30" s="194">
        <v>2</v>
      </c>
      <c r="C30" s="194">
        <f t="shared" si="6"/>
        <v>953</v>
      </c>
      <c r="D30" s="194">
        <f t="shared" si="6"/>
        <v>766</v>
      </c>
      <c r="E30" s="194">
        <f t="shared" si="6"/>
        <v>12</v>
      </c>
      <c r="F30" s="194">
        <f t="shared" si="6"/>
        <v>7</v>
      </c>
      <c r="G30" s="194">
        <f t="shared" si="6"/>
        <v>421</v>
      </c>
      <c r="H30" s="194">
        <f t="shared" si="6"/>
        <v>373</v>
      </c>
      <c r="I30" s="194">
        <f t="shared" si="6"/>
        <v>15</v>
      </c>
      <c r="J30" s="194">
        <f t="shared" si="6"/>
        <v>14</v>
      </c>
      <c r="K30" s="194">
        <f t="shared" si="7"/>
        <v>1401</v>
      </c>
      <c r="L30" s="195">
        <f t="shared" si="7"/>
        <v>1160</v>
      </c>
    </row>
    <row r="31" spans="1:12" x14ac:dyDescent="0.3">
      <c r="A31" s="532"/>
      <c r="B31" s="201" t="s">
        <v>61</v>
      </c>
      <c r="C31" s="194">
        <f t="shared" si="6"/>
        <v>0</v>
      </c>
      <c r="D31" s="194">
        <f t="shared" si="6"/>
        <v>0</v>
      </c>
      <c r="E31" s="194">
        <f t="shared" si="6"/>
        <v>0</v>
      </c>
      <c r="F31" s="194">
        <f t="shared" si="6"/>
        <v>0</v>
      </c>
      <c r="G31" s="194">
        <f t="shared" si="6"/>
        <v>0</v>
      </c>
      <c r="H31" s="194">
        <f t="shared" si="6"/>
        <v>0</v>
      </c>
      <c r="I31" s="194">
        <f t="shared" si="6"/>
        <v>0</v>
      </c>
      <c r="J31" s="194">
        <f t="shared" si="6"/>
        <v>0</v>
      </c>
      <c r="K31" s="194">
        <f t="shared" si="7"/>
        <v>0</v>
      </c>
      <c r="L31" s="195">
        <f t="shared" si="7"/>
        <v>0</v>
      </c>
    </row>
    <row r="32" spans="1:12" ht="16.2" thickBot="1" x14ac:dyDescent="0.35">
      <c r="A32" s="533"/>
      <c r="B32" s="202">
        <v>3</v>
      </c>
      <c r="C32" s="202">
        <f t="shared" si="6"/>
        <v>50</v>
      </c>
      <c r="D32" s="202">
        <f t="shared" si="6"/>
        <v>31</v>
      </c>
      <c r="E32" s="202">
        <f t="shared" si="6"/>
        <v>3</v>
      </c>
      <c r="F32" s="202">
        <f t="shared" si="6"/>
        <v>2</v>
      </c>
      <c r="G32" s="202">
        <f t="shared" si="6"/>
        <v>81</v>
      </c>
      <c r="H32" s="202">
        <f t="shared" si="6"/>
        <v>40</v>
      </c>
      <c r="I32" s="202">
        <f t="shared" si="6"/>
        <v>7</v>
      </c>
      <c r="J32" s="202">
        <f t="shared" si="6"/>
        <v>5</v>
      </c>
      <c r="K32" s="202">
        <f t="shared" si="7"/>
        <v>141</v>
      </c>
      <c r="L32" s="203">
        <f t="shared" si="7"/>
        <v>78</v>
      </c>
    </row>
    <row r="33" spans="1:12" ht="16.2" thickBot="1" x14ac:dyDescent="0.35">
      <c r="A33" s="529" t="s">
        <v>912</v>
      </c>
      <c r="B33" s="530"/>
      <c r="C33" s="204">
        <f>SUM(C29:C32)</f>
        <v>3569</v>
      </c>
      <c r="D33" s="204">
        <f>SUM(D29:D32)</f>
        <v>2929</v>
      </c>
      <c r="E33" s="204">
        <f>SUM(E29:E32)</f>
        <v>99</v>
      </c>
      <c r="F33" s="204">
        <f>SUM(F29:F32)</f>
        <v>60</v>
      </c>
      <c r="G33" s="204">
        <f t="shared" ref="G33:J33" si="8">SUM(G29:G32)</f>
        <v>1388</v>
      </c>
      <c r="H33" s="204">
        <f t="shared" si="8"/>
        <v>1157</v>
      </c>
      <c r="I33" s="204">
        <f t="shared" si="8"/>
        <v>41</v>
      </c>
      <c r="J33" s="204">
        <f t="shared" si="8"/>
        <v>34</v>
      </c>
      <c r="K33" s="204">
        <f>+C33+E33+G33+I33</f>
        <v>5097</v>
      </c>
      <c r="L33" s="205">
        <f t="shared" si="7"/>
        <v>4180</v>
      </c>
    </row>
    <row r="34" spans="1:12" s="24" customFormat="1" x14ac:dyDescent="0.3">
      <c r="A34" s="187"/>
      <c r="B34" s="188"/>
      <c r="C34" s="187"/>
      <c r="D34" s="188"/>
      <c r="E34" s="188"/>
      <c r="F34" s="188"/>
      <c r="G34" s="188"/>
      <c r="H34" s="188"/>
      <c r="I34" s="188"/>
      <c r="J34" s="188"/>
      <c r="K34" s="188"/>
      <c r="L34" s="188"/>
    </row>
    <row r="35" spans="1:12" x14ac:dyDescent="0.3">
      <c r="A35" s="189" t="s">
        <v>63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</row>
  </sheetData>
  <mergeCells count="18">
    <mergeCell ref="A33:B33"/>
    <mergeCell ref="A29:A32"/>
    <mergeCell ref="A8:B8"/>
    <mergeCell ref="A13:B13"/>
    <mergeCell ref="A18:B18"/>
    <mergeCell ref="A23:B23"/>
    <mergeCell ref="A28:B28"/>
    <mergeCell ref="A24:A27"/>
    <mergeCell ref="B2:B3"/>
    <mergeCell ref="K2:L2"/>
    <mergeCell ref="A1:L1"/>
    <mergeCell ref="C2:F2"/>
    <mergeCell ref="G2:J2"/>
    <mergeCell ref="A4:A7"/>
    <mergeCell ref="A9:A12"/>
    <mergeCell ref="A14:A17"/>
    <mergeCell ref="A19:A22"/>
    <mergeCell ref="A2:A3"/>
  </mergeCells>
  <phoneticPr fontId="2" type="noConversion"/>
  <pageMargins left="0.74803149606299213" right="0.15748031496062992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view="pageBreakPreview" zoomScaleNormal="100" zoomScaleSheetLayoutView="100" workbookViewId="0">
      <selection activeCell="I7" sqref="I7"/>
    </sheetView>
  </sheetViews>
  <sheetFormatPr defaultRowHeight="15.6" x14ac:dyDescent="0.3"/>
  <cols>
    <col min="1" max="1" width="10.59765625" customWidth="1"/>
    <col min="2" max="2" width="12.19921875" bestFit="1" customWidth="1"/>
    <col min="3" max="6" width="10.59765625" customWidth="1"/>
    <col min="7" max="7" width="11.5" customWidth="1"/>
  </cols>
  <sheetData>
    <row r="1" spans="1:7" x14ac:dyDescent="0.3">
      <c r="A1" s="538" t="s">
        <v>64</v>
      </c>
      <c r="B1" s="539"/>
      <c r="C1" s="539"/>
      <c r="D1" s="539"/>
      <c r="E1" s="539"/>
      <c r="F1" s="539"/>
      <c r="G1" s="539"/>
    </row>
    <row r="2" spans="1:7" ht="16.2" thickBot="1" x14ac:dyDescent="0.35">
      <c r="A2" s="540" t="s">
        <v>54</v>
      </c>
      <c r="B2" s="540"/>
      <c r="C2" s="540"/>
      <c r="D2" s="540"/>
      <c r="E2" s="540"/>
      <c r="F2" s="540"/>
      <c r="G2" s="540"/>
    </row>
    <row r="3" spans="1:7" ht="16.2" thickBot="1" x14ac:dyDescent="0.35">
      <c r="A3" s="206" t="s">
        <v>65</v>
      </c>
      <c r="B3" s="175">
        <v>2020</v>
      </c>
      <c r="C3" s="175">
        <v>2019</v>
      </c>
      <c r="D3" s="175">
        <v>2018</v>
      </c>
      <c r="E3" s="175">
        <v>2017</v>
      </c>
      <c r="F3" s="175">
        <v>2016</v>
      </c>
      <c r="G3" s="175">
        <v>2015</v>
      </c>
    </row>
    <row r="4" spans="1:7" x14ac:dyDescent="0.3">
      <c r="A4" s="207">
        <v>1</v>
      </c>
      <c r="B4" s="190">
        <v>2650</v>
      </c>
      <c r="C4" s="190">
        <v>2407</v>
      </c>
      <c r="D4" s="190">
        <v>2344</v>
      </c>
      <c r="E4" s="190">
        <v>2334</v>
      </c>
      <c r="F4" s="190">
        <v>2407</v>
      </c>
      <c r="G4" s="190">
        <v>2531</v>
      </c>
    </row>
    <row r="5" spans="1:7" x14ac:dyDescent="0.3">
      <c r="A5" s="208">
        <v>2</v>
      </c>
      <c r="B5" s="193">
        <v>965</v>
      </c>
      <c r="C5" s="193">
        <v>936</v>
      </c>
      <c r="D5" s="190">
        <v>884</v>
      </c>
      <c r="E5" s="193">
        <v>995</v>
      </c>
      <c r="F5" s="193">
        <v>1070</v>
      </c>
      <c r="G5" s="193">
        <v>1098</v>
      </c>
    </row>
    <row r="6" spans="1:7" x14ac:dyDescent="0.3">
      <c r="A6" s="208" t="s">
        <v>61</v>
      </c>
      <c r="B6" s="193">
        <v>0</v>
      </c>
      <c r="C6" s="193">
        <v>0</v>
      </c>
      <c r="D6" s="190">
        <v>0</v>
      </c>
      <c r="E6" s="193">
        <v>0</v>
      </c>
      <c r="F6" s="193">
        <v>0</v>
      </c>
      <c r="G6" s="193">
        <v>0</v>
      </c>
    </row>
    <row r="7" spans="1:7" x14ac:dyDescent="0.3">
      <c r="A7" s="208">
        <v>3</v>
      </c>
      <c r="B7" s="193">
        <v>53</v>
      </c>
      <c r="C7" s="193">
        <v>55</v>
      </c>
      <c r="D7" s="190">
        <v>68</v>
      </c>
      <c r="E7" s="193">
        <v>60</v>
      </c>
      <c r="F7" s="193">
        <v>71</v>
      </c>
      <c r="G7" s="193">
        <v>74</v>
      </c>
    </row>
    <row r="8" spans="1:7" x14ac:dyDescent="0.3">
      <c r="A8" s="209" t="s">
        <v>56</v>
      </c>
      <c r="B8" s="197">
        <v>3668</v>
      </c>
      <c r="C8" s="197">
        <f t="shared" ref="C8:G8" si="0">SUM(C4:C7)</f>
        <v>3398</v>
      </c>
      <c r="D8" s="197">
        <f t="shared" si="0"/>
        <v>3296</v>
      </c>
      <c r="E8" s="197">
        <f t="shared" si="0"/>
        <v>3389</v>
      </c>
      <c r="F8" s="197">
        <f t="shared" si="0"/>
        <v>3548</v>
      </c>
      <c r="G8" s="197">
        <f t="shared" si="0"/>
        <v>3703</v>
      </c>
    </row>
    <row r="9" spans="1:7" ht="16.2" thickBot="1" x14ac:dyDescent="0.35">
      <c r="A9" s="541" t="s">
        <v>55</v>
      </c>
      <c r="B9" s="541"/>
      <c r="C9" s="541"/>
      <c r="D9" s="541"/>
      <c r="E9" s="541"/>
      <c r="F9" s="541"/>
      <c r="G9" s="541"/>
    </row>
    <row r="10" spans="1:7" ht="16.2" thickBot="1" x14ac:dyDescent="0.35">
      <c r="A10" s="206" t="s">
        <v>65</v>
      </c>
      <c r="B10" s="175">
        <v>2020</v>
      </c>
      <c r="C10" s="175">
        <v>2019</v>
      </c>
      <c r="D10" s="175">
        <v>2018</v>
      </c>
      <c r="E10" s="175">
        <v>2017</v>
      </c>
      <c r="F10" s="175">
        <v>2016</v>
      </c>
      <c r="G10" s="175">
        <v>2015</v>
      </c>
    </row>
    <row r="11" spans="1:7" x14ac:dyDescent="0.3">
      <c r="A11" s="207">
        <v>1</v>
      </c>
      <c r="B11" s="190">
        <v>905</v>
      </c>
      <c r="C11" s="190">
        <v>755</v>
      </c>
      <c r="D11" s="190">
        <v>658</v>
      </c>
      <c r="E11" s="190">
        <v>770</v>
      </c>
      <c r="F11" s="190">
        <v>848</v>
      </c>
      <c r="G11" s="190">
        <v>818</v>
      </c>
    </row>
    <row r="12" spans="1:7" x14ac:dyDescent="0.3">
      <c r="A12" s="208">
        <v>2</v>
      </c>
      <c r="B12" s="190">
        <v>436</v>
      </c>
      <c r="C12" s="190">
        <v>431</v>
      </c>
      <c r="D12" s="190">
        <v>510</v>
      </c>
      <c r="E12" s="193">
        <v>410</v>
      </c>
      <c r="F12" s="193">
        <v>438</v>
      </c>
      <c r="G12" s="193">
        <v>549</v>
      </c>
    </row>
    <row r="13" spans="1:7" x14ac:dyDescent="0.3">
      <c r="A13" s="208" t="s">
        <v>61</v>
      </c>
      <c r="B13" s="190">
        <v>0</v>
      </c>
      <c r="C13" s="190">
        <v>0</v>
      </c>
      <c r="D13" s="190">
        <v>0</v>
      </c>
      <c r="E13" s="193">
        <v>0</v>
      </c>
      <c r="F13" s="193">
        <v>0</v>
      </c>
      <c r="G13" s="193">
        <v>0</v>
      </c>
    </row>
    <row r="14" spans="1:7" x14ac:dyDescent="0.3">
      <c r="A14" s="208">
        <v>3</v>
      </c>
      <c r="B14" s="190">
        <v>88</v>
      </c>
      <c r="C14" s="190">
        <v>87</v>
      </c>
      <c r="D14" s="190">
        <v>94</v>
      </c>
      <c r="E14" s="193">
        <v>103</v>
      </c>
      <c r="F14" s="193">
        <v>111</v>
      </c>
      <c r="G14" s="193">
        <v>124</v>
      </c>
    </row>
    <row r="15" spans="1:7" x14ac:dyDescent="0.3">
      <c r="A15" s="209" t="s">
        <v>56</v>
      </c>
      <c r="B15" s="197">
        <v>1429</v>
      </c>
      <c r="C15" s="197">
        <f t="shared" ref="C15:G15" si="1">SUM(C11:C14)</f>
        <v>1273</v>
      </c>
      <c r="D15" s="197">
        <f t="shared" si="1"/>
        <v>1262</v>
      </c>
      <c r="E15" s="197">
        <f t="shared" si="1"/>
        <v>1283</v>
      </c>
      <c r="F15" s="197">
        <f t="shared" si="1"/>
        <v>1397</v>
      </c>
      <c r="G15" s="197">
        <f t="shared" si="1"/>
        <v>1491</v>
      </c>
    </row>
    <row r="16" spans="1:7" ht="16.2" thickBot="1" x14ac:dyDescent="0.35">
      <c r="A16" s="542" t="s">
        <v>66</v>
      </c>
      <c r="B16" s="542"/>
      <c r="C16" s="542"/>
      <c r="D16" s="542"/>
      <c r="E16" s="542"/>
      <c r="F16" s="542"/>
      <c r="G16" s="542"/>
    </row>
    <row r="17" spans="1:7" ht="16.2" thickBot="1" x14ac:dyDescent="0.35">
      <c r="A17" s="206" t="s">
        <v>67</v>
      </c>
      <c r="B17" s="175">
        <v>2020</v>
      </c>
      <c r="C17" s="175">
        <v>2019</v>
      </c>
      <c r="D17" s="175">
        <v>2018</v>
      </c>
      <c r="E17" s="175">
        <v>2017</v>
      </c>
      <c r="F17" s="175">
        <v>2016</v>
      </c>
      <c r="G17" s="175">
        <v>2015</v>
      </c>
    </row>
    <row r="18" spans="1:7" x14ac:dyDescent="0.3">
      <c r="A18" s="210">
        <v>1</v>
      </c>
      <c r="B18" s="191">
        <f t="shared" ref="B18:G21" si="2">+B11+B4</f>
        <v>3555</v>
      </c>
      <c r="C18" s="191">
        <f t="shared" si="2"/>
        <v>3162</v>
      </c>
      <c r="D18" s="191">
        <f t="shared" si="2"/>
        <v>3002</v>
      </c>
      <c r="E18" s="191">
        <f t="shared" si="2"/>
        <v>3104</v>
      </c>
      <c r="F18" s="191">
        <f t="shared" si="2"/>
        <v>3255</v>
      </c>
      <c r="G18" s="191">
        <f t="shared" si="2"/>
        <v>3349</v>
      </c>
    </row>
    <row r="19" spans="1:7" x14ac:dyDescent="0.3">
      <c r="A19" s="210">
        <v>2</v>
      </c>
      <c r="B19" s="191">
        <f t="shared" si="2"/>
        <v>1401</v>
      </c>
      <c r="C19" s="191">
        <f t="shared" si="2"/>
        <v>1367</v>
      </c>
      <c r="D19" s="191">
        <f t="shared" si="2"/>
        <v>1394</v>
      </c>
      <c r="E19" s="191">
        <f t="shared" si="2"/>
        <v>1405</v>
      </c>
      <c r="F19" s="191">
        <f t="shared" si="2"/>
        <v>1508</v>
      </c>
      <c r="G19" s="191">
        <f t="shared" si="2"/>
        <v>1647</v>
      </c>
    </row>
    <row r="20" spans="1:7" x14ac:dyDescent="0.3">
      <c r="A20" s="211" t="s">
        <v>61</v>
      </c>
      <c r="B20" s="191">
        <f t="shared" si="2"/>
        <v>0</v>
      </c>
      <c r="C20" s="191">
        <f t="shared" si="2"/>
        <v>0</v>
      </c>
      <c r="D20" s="191">
        <f t="shared" si="2"/>
        <v>0</v>
      </c>
      <c r="E20" s="191">
        <f t="shared" si="2"/>
        <v>0</v>
      </c>
      <c r="F20" s="191">
        <f t="shared" si="2"/>
        <v>0</v>
      </c>
      <c r="G20" s="191">
        <f t="shared" si="2"/>
        <v>0</v>
      </c>
    </row>
    <row r="21" spans="1:7" x14ac:dyDescent="0.3">
      <c r="A21" s="211">
        <v>3</v>
      </c>
      <c r="B21" s="191">
        <f t="shared" si="2"/>
        <v>141</v>
      </c>
      <c r="C21" s="191">
        <f t="shared" si="2"/>
        <v>142</v>
      </c>
      <c r="D21" s="191">
        <f t="shared" si="2"/>
        <v>162</v>
      </c>
      <c r="E21" s="191">
        <f t="shared" si="2"/>
        <v>163</v>
      </c>
      <c r="F21" s="191">
        <f t="shared" si="2"/>
        <v>182</v>
      </c>
      <c r="G21" s="191">
        <f t="shared" si="2"/>
        <v>198</v>
      </c>
    </row>
    <row r="22" spans="1:7" x14ac:dyDescent="0.3">
      <c r="A22" s="209" t="s">
        <v>56</v>
      </c>
      <c r="B22" s="197">
        <f t="shared" ref="B22:G22" si="3">SUM(B18:B21)</f>
        <v>5097</v>
      </c>
      <c r="C22" s="197">
        <f t="shared" si="3"/>
        <v>4671</v>
      </c>
      <c r="D22" s="197">
        <f t="shared" si="3"/>
        <v>4558</v>
      </c>
      <c r="E22" s="197">
        <f t="shared" si="3"/>
        <v>4672</v>
      </c>
      <c r="F22" s="197">
        <f t="shared" si="3"/>
        <v>4945</v>
      </c>
      <c r="G22" s="197">
        <f t="shared" si="3"/>
        <v>5194</v>
      </c>
    </row>
    <row r="23" spans="1:7" s="24" customFormat="1" x14ac:dyDescent="0.3">
      <c r="A23" s="212"/>
      <c r="B23" s="212"/>
      <c r="C23" s="212"/>
      <c r="D23" s="212"/>
      <c r="E23" s="212"/>
      <c r="F23" s="212"/>
      <c r="G23" s="212"/>
    </row>
    <row r="24" spans="1:7" x14ac:dyDescent="0.3">
      <c r="A24" s="168" t="s">
        <v>63</v>
      </c>
      <c r="B24" s="168"/>
      <c r="C24" s="168"/>
      <c r="D24" s="168"/>
      <c r="E24" s="168"/>
      <c r="F24" s="168"/>
      <c r="G24" s="168"/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0"/>
  <sheetViews>
    <sheetView view="pageBreakPreview" topLeftCell="A21" zoomScaleNormal="100" zoomScaleSheetLayoutView="100" workbookViewId="0">
      <selection activeCell="A40" sqref="A40:D40"/>
    </sheetView>
  </sheetViews>
  <sheetFormatPr defaultRowHeight="15.6" x14ac:dyDescent="0.3"/>
  <cols>
    <col min="1" max="1" width="17.69921875" customWidth="1"/>
    <col min="2" max="2" width="10.5" customWidth="1"/>
    <col min="3" max="3" width="5.09765625" bestFit="1" customWidth="1"/>
    <col min="4" max="4" width="5" customWidth="1"/>
    <col min="5" max="5" width="4.69921875" customWidth="1"/>
    <col min="6" max="6" width="5" customWidth="1"/>
    <col min="7" max="7" width="4.69921875" customWidth="1"/>
    <col min="8" max="8" width="5" customWidth="1"/>
    <col min="9" max="9" width="4.69921875" customWidth="1"/>
    <col min="10" max="10" width="5" customWidth="1"/>
    <col min="11" max="11" width="5.8984375" customWidth="1"/>
    <col min="12" max="12" width="5" customWidth="1"/>
    <col min="13" max="13" width="4.69921875" customWidth="1"/>
    <col min="14" max="14" width="5" customWidth="1"/>
    <col min="15" max="15" width="4.69921875" customWidth="1"/>
    <col min="16" max="16" width="5" customWidth="1"/>
  </cols>
  <sheetData>
    <row r="1" spans="1:13" ht="36" customHeight="1" thickBot="1" x14ac:dyDescent="0.35">
      <c r="A1" s="543" t="s">
        <v>68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</row>
    <row r="2" spans="1:13" x14ac:dyDescent="0.3">
      <c r="A2" s="548" t="s">
        <v>52</v>
      </c>
      <c r="B2" s="550" t="s">
        <v>69</v>
      </c>
      <c r="C2" s="544" t="s">
        <v>54</v>
      </c>
      <c r="D2" s="544"/>
      <c r="E2" s="544"/>
      <c r="F2" s="544"/>
      <c r="G2" s="545" t="s">
        <v>55</v>
      </c>
      <c r="H2" s="545"/>
      <c r="I2" s="545"/>
      <c r="J2" s="545"/>
      <c r="K2" s="546" t="s">
        <v>56</v>
      </c>
      <c r="L2" s="547"/>
      <c r="M2" s="2"/>
    </row>
    <row r="3" spans="1:13" ht="40.799999999999997" thickBot="1" x14ac:dyDescent="0.35">
      <c r="A3" s="549"/>
      <c r="B3" s="551"/>
      <c r="C3" s="169" t="s">
        <v>57</v>
      </c>
      <c r="D3" s="170" t="s">
        <v>58</v>
      </c>
      <c r="E3" s="169" t="s">
        <v>59</v>
      </c>
      <c r="F3" s="170" t="s">
        <v>58</v>
      </c>
      <c r="G3" s="169" t="s">
        <v>57</v>
      </c>
      <c r="H3" s="170" t="s">
        <v>58</v>
      </c>
      <c r="I3" s="169" t="s">
        <v>59</v>
      </c>
      <c r="J3" s="170" t="s">
        <v>58</v>
      </c>
      <c r="K3" s="171" t="s">
        <v>60</v>
      </c>
      <c r="L3" s="172" t="s">
        <v>58</v>
      </c>
      <c r="M3" s="2"/>
    </row>
    <row r="4" spans="1:13" x14ac:dyDescent="0.3">
      <c r="A4" s="558" t="s">
        <v>905</v>
      </c>
      <c r="B4" s="207">
        <v>1</v>
      </c>
      <c r="C4" s="190">
        <v>101</v>
      </c>
      <c r="D4" s="190">
        <v>73</v>
      </c>
      <c r="E4" s="190">
        <v>4</v>
      </c>
      <c r="F4" s="190">
        <v>2</v>
      </c>
      <c r="G4" s="213">
        <v>24</v>
      </c>
      <c r="H4" s="190">
        <v>20</v>
      </c>
      <c r="I4" s="190">
        <v>0</v>
      </c>
      <c r="J4" s="190">
        <v>0</v>
      </c>
      <c r="K4" s="191">
        <f>+C4+E4+G4+I4</f>
        <v>129</v>
      </c>
      <c r="L4" s="192">
        <f>+D4+F4+H4+J4</f>
        <v>95</v>
      </c>
    </row>
    <row r="5" spans="1:13" x14ac:dyDescent="0.3">
      <c r="A5" s="559"/>
      <c r="B5" s="208">
        <v>2</v>
      </c>
      <c r="C5" s="193">
        <v>78</v>
      </c>
      <c r="D5" s="193">
        <v>63</v>
      </c>
      <c r="E5" s="193">
        <v>2</v>
      </c>
      <c r="F5" s="193">
        <v>2</v>
      </c>
      <c r="G5" s="193">
        <v>9</v>
      </c>
      <c r="H5" s="193">
        <v>7</v>
      </c>
      <c r="I5" s="193">
        <v>0</v>
      </c>
      <c r="J5" s="193">
        <v>0</v>
      </c>
      <c r="K5" s="194">
        <f t="shared" ref="K5:L37" si="0">+C5+E5+G5+I5</f>
        <v>89</v>
      </c>
      <c r="L5" s="195">
        <f t="shared" si="0"/>
        <v>72</v>
      </c>
    </row>
    <row r="6" spans="1:13" x14ac:dyDescent="0.3">
      <c r="A6" s="559"/>
      <c r="B6" s="208" t="s">
        <v>61</v>
      </c>
      <c r="C6" s="193"/>
      <c r="D6" s="193"/>
      <c r="E6" s="193"/>
      <c r="F6" s="193"/>
      <c r="G6" s="193"/>
      <c r="H6" s="193"/>
      <c r="I6" s="193"/>
      <c r="J6" s="193"/>
      <c r="K6" s="194">
        <f t="shared" si="0"/>
        <v>0</v>
      </c>
      <c r="L6" s="195">
        <f t="shared" si="0"/>
        <v>0</v>
      </c>
    </row>
    <row r="7" spans="1:13" x14ac:dyDescent="0.3">
      <c r="A7" s="560"/>
      <c r="B7" s="208">
        <v>3</v>
      </c>
      <c r="C7" s="193">
        <v>2</v>
      </c>
      <c r="D7" s="193">
        <v>2</v>
      </c>
      <c r="E7" s="193">
        <v>0</v>
      </c>
      <c r="F7" s="193">
        <v>0</v>
      </c>
      <c r="G7" s="193">
        <v>0</v>
      </c>
      <c r="H7" s="193">
        <v>0</v>
      </c>
      <c r="I7" s="193">
        <v>0</v>
      </c>
      <c r="J7" s="193">
        <v>0</v>
      </c>
      <c r="K7" s="194">
        <f t="shared" si="0"/>
        <v>2</v>
      </c>
      <c r="L7" s="195">
        <f t="shared" si="0"/>
        <v>2</v>
      </c>
    </row>
    <row r="8" spans="1:13" x14ac:dyDescent="0.3">
      <c r="A8" s="554" t="s">
        <v>251</v>
      </c>
      <c r="B8" s="555"/>
      <c r="C8" s="197">
        <f>SUM(C4:C7)</f>
        <v>181</v>
      </c>
      <c r="D8" s="197">
        <f>SUM(D4:D7)</f>
        <v>138</v>
      </c>
      <c r="E8" s="197">
        <f>SUM(E4:E7)</f>
        <v>6</v>
      </c>
      <c r="F8" s="197">
        <f>SUM(F4:F7)</f>
        <v>4</v>
      </c>
      <c r="G8" s="197">
        <f>SUM(G4:G7)</f>
        <v>33</v>
      </c>
      <c r="H8" s="197">
        <f t="shared" ref="H8:J8" si="1">SUM(H4:H7)</f>
        <v>27</v>
      </c>
      <c r="I8" s="197">
        <f t="shared" si="1"/>
        <v>0</v>
      </c>
      <c r="J8" s="197">
        <f t="shared" si="1"/>
        <v>0</v>
      </c>
      <c r="K8" s="197">
        <f>+C8+E8+G8+I8</f>
        <v>220</v>
      </c>
      <c r="L8" s="198">
        <f t="shared" si="0"/>
        <v>169</v>
      </c>
    </row>
    <row r="9" spans="1:13" x14ac:dyDescent="0.3">
      <c r="A9" s="561" t="s">
        <v>906</v>
      </c>
      <c r="B9" s="208">
        <v>1</v>
      </c>
      <c r="C9" s="190">
        <v>165</v>
      </c>
      <c r="D9" s="190">
        <v>158</v>
      </c>
      <c r="E9" s="190">
        <v>0</v>
      </c>
      <c r="F9" s="190">
        <v>0</v>
      </c>
      <c r="G9" s="190">
        <v>32</v>
      </c>
      <c r="H9" s="190">
        <v>28</v>
      </c>
      <c r="I9" s="190">
        <v>0</v>
      </c>
      <c r="J9" s="190">
        <v>0</v>
      </c>
      <c r="K9" s="194">
        <f t="shared" si="0"/>
        <v>197</v>
      </c>
      <c r="L9" s="195">
        <f t="shared" si="0"/>
        <v>186</v>
      </c>
    </row>
    <row r="10" spans="1:13" x14ac:dyDescent="0.3">
      <c r="A10" s="562"/>
      <c r="B10" s="208">
        <v>2</v>
      </c>
      <c r="C10" s="193">
        <v>41</v>
      </c>
      <c r="D10" s="193">
        <v>38</v>
      </c>
      <c r="E10" s="193">
        <v>2</v>
      </c>
      <c r="F10" s="193">
        <v>1</v>
      </c>
      <c r="G10" s="193">
        <v>30</v>
      </c>
      <c r="H10" s="193">
        <v>28</v>
      </c>
      <c r="I10" s="193">
        <v>1</v>
      </c>
      <c r="J10" s="193">
        <v>1</v>
      </c>
      <c r="K10" s="194">
        <f t="shared" si="0"/>
        <v>74</v>
      </c>
      <c r="L10" s="195">
        <f t="shared" si="0"/>
        <v>68</v>
      </c>
    </row>
    <row r="11" spans="1:13" x14ac:dyDescent="0.3">
      <c r="A11" s="562"/>
      <c r="B11" s="208" t="s">
        <v>61</v>
      </c>
      <c r="C11" s="193"/>
      <c r="D11" s="193"/>
      <c r="E11" s="193"/>
      <c r="F11" s="193"/>
      <c r="G11" s="193"/>
      <c r="H11" s="193"/>
      <c r="I11" s="193"/>
      <c r="J11" s="193"/>
      <c r="K11" s="194">
        <f t="shared" si="0"/>
        <v>0</v>
      </c>
      <c r="L11" s="195">
        <f t="shared" si="0"/>
        <v>0</v>
      </c>
    </row>
    <row r="12" spans="1:13" x14ac:dyDescent="0.3">
      <c r="A12" s="563"/>
      <c r="B12" s="208">
        <v>3</v>
      </c>
      <c r="C12" s="193">
        <v>4</v>
      </c>
      <c r="D12" s="193">
        <v>3</v>
      </c>
      <c r="E12" s="193">
        <v>0</v>
      </c>
      <c r="F12" s="193">
        <v>0</v>
      </c>
      <c r="G12" s="193">
        <v>2</v>
      </c>
      <c r="H12" s="193">
        <v>2</v>
      </c>
      <c r="I12" s="193">
        <v>2</v>
      </c>
      <c r="J12" s="193">
        <v>0</v>
      </c>
      <c r="K12" s="194">
        <f t="shared" si="0"/>
        <v>8</v>
      </c>
      <c r="L12" s="195">
        <f t="shared" si="0"/>
        <v>5</v>
      </c>
    </row>
    <row r="13" spans="1:13" x14ac:dyDescent="0.3">
      <c r="A13" s="554" t="s">
        <v>252</v>
      </c>
      <c r="B13" s="555"/>
      <c r="C13" s="197">
        <f>SUM(C9:C12)</f>
        <v>210</v>
      </c>
      <c r="D13" s="197">
        <f>SUM(D9:D12)</f>
        <v>199</v>
      </c>
      <c r="E13" s="197">
        <f>SUM(E9:E12)</f>
        <v>2</v>
      </c>
      <c r="F13" s="197">
        <f>SUM(F9:F12)</f>
        <v>1</v>
      </c>
      <c r="G13" s="197">
        <f t="shared" ref="G13:J13" si="2">SUM(G9:G12)</f>
        <v>64</v>
      </c>
      <c r="H13" s="197">
        <f t="shared" si="2"/>
        <v>58</v>
      </c>
      <c r="I13" s="197">
        <f t="shared" si="2"/>
        <v>3</v>
      </c>
      <c r="J13" s="197">
        <f t="shared" si="2"/>
        <v>1</v>
      </c>
      <c r="K13" s="197">
        <f t="shared" si="0"/>
        <v>279</v>
      </c>
      <c r="L13" s="198">
        <f t="shared" si="0"/>
        <v>259</v>
      </c>
    </row>
    <row r="14" spans="1:13" x14ac:dyDescent="0.3">
      <c r="A14" s="564" t="s">
        <v>908</v>
      </c>
      <c r="B14" s="208">
        <v>1</v>
      </c>
      <c r="C14" s="193">
        <v>198</v>
      </c>
      <c r="D14" s="193">
        <v>184</v>
      </c>
      <c r="E14" s="193"/>
      <c r="F14" s="193"/>
      <c r="G14" s="193">
        <v>55</v>
      </c>
      <c r="H14" s="193">
        <v>53</v>
      </c>
      <c r="I14" s="193"/>
      <c r="J14" s="193"/>
      <c r="K14" s="194">
        <f t="shared" si="0"/>
        <v>253</v>
      </c>
      <c r="L14" s="195">
        <f t="shared" si="0"/>
        <v>237</v>
      </c>
    </row>
    <row r="15" spans="1:13" x14ac:dyDescent="0.3">
      <c r="A15" s="565"/>
      <c r="B15" s="208">
        <v>2</v>
      </c>
      <c r="C15" s="193">
        <v>155</v>
      </c>
      <c r="D15" s="193">
        <v>143</v>
      </c>
      <c r="E15" s="193">
        <v>1</v>
      </c>
      <c r="F15" s="193">
        <v>1</v>
      </c>
      <c r="G15" s="193">
        <v>64</v>
      </c>
      <c r="H15" s="193">
        <v>63</v>
      </c>
      <c r="I15" s="193"/>
      <c r="J15" s="193"/>
      <c r="K15" s="194">
        <f>+C15+E15+G15+I15</f>
        <v>220</v>
      </c>
      <c r="L15" s="195">
        <f t="shared" si="0"/>
        <v>207</v>
      </c>
    </row>
    <row r="16" spans="1:13" x14ac:dyDescent="0.3">
      <c r="A16" s="565"/>
      <c r="B16" s="208" t="s">
        <v>61</v>
      </c>
      <c r="C16" s="193"/>
      <c r="D16" s="193"/>
      <c r="E16" s="193"/>
      <c r="F16" s="193"/>
      <c r="G16" s="193"/>
      <c r="H16" s="193"/>
      <c r="I16" s="193"/>
      <c r="J16" s="193"/>
      <c r="K16" s="194">
        <f t="shared" si="0"/>
        <v>0</v>
      </c>
      <c r="L16" s="195">
        <f t="shared" si="0"/>
        <v>0</v>
      </c>
    </row>
    <row r="17" spans="1:12" x14ac:dyDescent="0.3">
      <c r="A17" s="566"/>
      <c r="B17" s="208">
        <v>3</v>
      </c>
      <c r="C17" s="193">
        <v>2</v>
      </c>
      <c r="D17" s="193">
        <v>1</v>
      </c>
      <c r="E17" s="193"/>
      <c r="F17" s="193"/>
      <c r="G17" s="193"/>
      <c r="H17" s="193"/>
      <c r="I17" s="193"/>
      <c r="J17" s="193"/>
      <c r="K17" s="194">
        <f t="shared" si="0"/>
        <v>2</v>
      </c>
      <c r="L17" s="195">
        <f t="shared" si="0"/>
        <v>1</v>
      </c>
    </row>
    <row r="18" spans="1:12" x14ac:dyDescent="0.3">
      <c r="A18" s="554" t="s">
        <v>254</v>
      </c>
      <c r="B18" s="555"/>
      <c r="C18" s="197">
        <f>SUM(C14:C17)</f>
        <v>355</v>
      </c>
      <c r="D18" s="197">
        <f>SUM(D14:D17)</f>
        <v>328</v>
      </c>
      <c r="E18" s="197">
        <f>SUM(E14:E17)</f>
        <v>1</v>
      </c>
      <c r="F18" s="197">
        <f>SUM(F14:F17)</f>
        <v>1</v>
      </c>
      <c r="G18" s="197">
        <f t="shared" ref="G18:I18" si="3">SUM(G14:G17)</f>
        <v>119</v>
      </c>
      <c r="H18" s="197">
        <f t="shared" si="3"/>
        <v>116</v>
      </c>
      <c r="I18" s="197">
        <f t="shared" si="3"/>
        <v>0</v>
      </c>
      <c r="J18" s="197">
        <f>SUM(J14:J17)</f>
        <v>0</v>
      </c>
      <c r="K18" s="197">
        <f t="shared" si="0"/>
        <v>475</v>
      </c>
      <c r="L18" s="198">
        <f t="shared" si="0"/>
        <v>445</v>
      </c>
    </row>
    <row r="19" spans="1:12" x14ac:dyDescent="0.3">
      <c r="A19" s="564" t="s">
        <v>909</v>
      </c>
      <c r="B19" s="208">
        <v>1</v>
      </c>
      <c r="C19" s="190">
        <v>110</v>
      </c>
      <c r="D19" s="190">
        <v>72</v>
      </c>
      <c r="E19" s="190">
        <v>1</v>
      </c>
      <c r="F19" s="190">
        <v>1</v>
      </c>
      <c r="G19" s="190">
        <v>21</v>
      </c>
      <c r="H19" s="190">
        <v>12</v>
      </c>
      <c r="I19" s="190">
        <v>0</v>
      </c>
      <c r="J19" s="190">
        <v>0</v>
      </c>
      <c r="K19" s="194">
        <f t="shared" si="0"/>
        <v>132</v>
      </c>
      <c r="L19" s="195">
        <f t="shared" si="0"/>
        <v>85</v>
      </c>
    </row>
    <row r="20" spans="1:12" x14ac:dyDescent="0.3">
      <c r="A20" s="565"/>
      <c r="B20" s="208">
        <v>2</v>
      </c>
      <c r="C20" s="193">
        <v>121</v>
      </c>
      <c r="D20" s="193">
        <v>75</v>
      </c>
      <c r="E20" s="193">
        <v>0</v>
      </c>
      <c r="F20" s="193">
        <v>0</v>
      </c>
      <c r="G20" s="193">
        <v>17</v>
      </c>
      <c r="H20" s="193">
        <v>11</v>
      </c>
      <c r="I20" s="193">
        <v>0</v>
      </c>
      <c r="J20" s="193">
        <v>0</v>
      </c>
      <c r="K20" s="194">
        <f t="shared" si="0"/>
        <v>138</v>
      </c>
      <c r="L20" s="195">
        <f t="shared" si="0"/>
        <v>86</v>
      </c>
    </row>
    <row r="21" spans="1:12" x14ac:dyDescent="0.3">
      <c r="A21" s="565"/>
      <c r="B21" s="208" t="s">
        <v>61</v>
      </c>
      <c r="C21" s="193">
        <v>0</v>
      </c>
      <c r="D21" s="193">
        <v>0</v>
      </c>
      <c r="E21" s="193">
        <v>0</v>
      </c>
      <c r="F21" s="193">
        <v>0</v>
      </c>
      <c r="G21" s="193">
        <v>0</v>
      </c>
      <c r="H21" s="193">
        <v>0</v>
      </c>
      <c r="I21" s="193">
        <v>0</v>
      </c>
      <c r="J21" s="193">
        <v>0</v>
      </c>
      <c r="K21" s="194">
        <f t="shared" si="0"/>
        <v>0</v>
      </c>
      <c r="L21" s="195">
        <f t="shared" si="0"/>
        <v>0</v>
      </c>
    </row>
    <row r="22" spans="1:12" x14ac:dyDescent="0.3">
      <c r="A22" s="566"/>
      <c r="B22" s="208">
        <v>3</v>
      </c>
      <c r="C22" s="193">
        <v>5</v>
      </c>
      <c r="D22" s="193">
        <v>1</v>
      </c>
      <c r="E22" s="193">
        <v>0</v>
      </c>
      <c r="F22" s="193">
        <v>0</v>
      </c>
      <c r="G22" s="193">
        <v>13</v>
      </c>
      <c r="H22" s="193">
        <v>8</v>
      </c>
      <c r="I22" s="193">
        <v>0</v>
      </c>
      <c r="J22" s="193">
        <v>0</v>
      </c>
      <c r="K22" s="194">
        <f t="shared" si="0"/>
        <v>18</v>
      </c>
      <c r="L22" s="195">
        <f t="shared" si="0"/>
        <v>9</v>
      </c>
    </row>
    <row r="23" spans="1:12" x14ac:dyDescent="0.3">
      <c r="A23" s="554" t="s">
        <v>910</v>
      </c>
      <c r="B23" s="555"/>
      <c r="C23" s="197">
        <f>SUM(C19:C22)</f>
        <v>236</v>
      </c>
      <c r="D23" s="197">
        <f>SUM(D19:D22)</f>
        <v>148</v>
      </c>
      <c r="E23" s="197">
        <f>SUM(E19:E22)</f>
        <v>1</v>
      </c>
      <c r="F23" s="197">
        <f>SUM(F19:F22)</f>
        <v>1</v>
      </c>
      <c r="G23" s="197">
        <f t="shared" ref="G23:J23" si="4">SUM(G19:G22)</f>
        <v>51</v>
      </c>
      <c r="H23" s="197">
        <f t="shared" si="4"/>
        <v>31</v>
      </c>
      <c r="I23" s="197">
        <f t="shared" si="4"/>
        <v>0</v>
      </c>
      <c r="J23" s="197">
        <f t="shared" si="4"/>
        <v>0</v>
      </c>
      <c r="K23" s="197">
        <f t="shared" si="0"/>
        <v>288</v>
      </c>
      <c r="L23" s="198">
        <f t="shared" si="0"/>
        <v>180</v>
      </c>
    </row>
    <row r="24" spans="1:12" ht="16.5" customHeight="1" x14ac:dyDescent="0.3">
      <c r="A24" s="564" t="s">
        <v>911</v>
      </c>
      <c r="B24" s="208">
        <v>1</v>
      </c>
      <c r="C24" s="190">
        <v>17</v>
      </c>
      <c r="D24" s="190">
        <v>7</v>
      </c>
      <c r="E24" s="190"/>
      <c r="F24" s="190"/>
      <c r="G24" s="190">
        <v>1</v>
      </c>
      <c r="H24" s="190">
        <v>1</v>
      </c>
      <c r="I24" s="190"/>
      <c r="J24" s="190"/>
      <c r="K24" s="194">
        <f t="shared" si="0"/>
        <v>18</v>
      </c>
      <c r="L24" s="195">
        <f t="shared" si="0"/>
        <v>8</v>
      </c>
    </row>
    <row r="25" spans="1:12" x14ac:dyDescent="0.3">
      <c r="A25" s="565"/>
      <c r="B25" s="208">
        <v>2</v>
      </c>
      <c r="C25" s="193">
        <v>7</v>
      </c>
      <c r="D25" s="193">
        <v>4</v>
      </c>
      <c r="E25" s="193">
        <v>1</v>
      </c>
      <c r="F25" s="193"/>
      <c r="G25" s="193">
        <v>8</v>
      </c>
      <c r="H25" s="193">
        <v>8</v>
      </c>
      <c r="I25" s="193">
        <v>1</v>
      </c>
      <c r="J25" s="193">
        <v>1</v>
      </c>
      <c r="K25" s="194">
        <f t="shared" si="0"/>
        <v>17</v>
      </c>
      <c r="L25" s="195">
        <f t="shared" si="0"/>
        <v>13</v>
      </c>
    </row>
    <row r="26" spans="1:12" x14ac:dyDescent="0.3">
      <c r="A26" s="565"/>
      <c r="B26" s="208" t="s">
        <v>61</v>
      </c>
      <c r="C26" s="193"/>
      <c r="D26" s="193"/>
      <c r="E26" s="193"/>
      <c r="F26" s="193"/>
      <c r="G26" s="193"/>
      <c r="H26" s="193"/>
      <c r="I26" s="193"/>
      <c r="J26" s="193"/>
      <c r="K26" s="194">
        <f t="shared" si="0"/>
        <v>0</v>
      </c>
      <c r="L26" s="195">
        <f t="shared" si="0"/>
        <v>0</v>
      </c>
    </row>
    <row r="27" spans="1:12" x14ac:dyDescent="0.3">
      <c r="A27" s="566"/>
      <c r="B27" s="208">
        <v>3</v>
      </c>
      <c r="C27" s="193">
        <v>1</v>
      </c>
      <c r="D27" s="193"/>
      <c r="E27" s="193"/>
      <c r="F27" s="193"/>
      <c r="G27" s="193"/>
      <c r="H27" s="193"/>
      <c r="I27" s="193"/>
      <c r="J27" s="193"/>
      <c r="K27" s="194">
        <f t="shared" si="0"/>
        <v>1</v>
      </c>
      <c r="L27" s="195">
        <f t="shared" si="0"/>
        <v>0</v>
      </c>
    </row>
    <row r="28" spans="1:12" ht="16.2" thickBot="1" x14ac:dyDescent="0.35">
      <c r="A28" s="554" t="s">
        <v>257</v>
      </c>
      <c r="B28" s="555"/>
      <c r="C28" s="197">
        <f>SUM(C24:C27)</f>
        <v>25</v>
      </c>
      <c r="D28" s="197">
        <f>SUM(D24:D27)</f>
        <v>11</v>
      </c>
      <c r="E28" s="197">
        <f>SUM(E24:E27)</f>
        <v>1</v>
      </c>
      <c r="F28" s="197">
        <f>SUM(F24:F27)</f>
        <v>0</v>
      </c>
      <c r="G28" s="197">
        <f t="shared" ref="G28:J28" si="5">SUM(G24:G27)</f>
        <v>9</v>
      </c>
      <c r="H28" s="197">
        <f t="shared" si="5"/>
        <v>9</v>
      </c>
      <c r="I28" s="197">
        <f t="shared" si="5"/>
        <v>1</v>
      </c>
      <c r="J28" s="197">
        <f t="shared" si="5"/>
        <v>1</v>
      </c>
      <c r="K28" s="197">
        <f t="shared" si="0"/>
        <v>36</v>
      </c>
      <c r="L28" s="198">
        <f t="shared" si="0"/>
        <v>21</v>
      </c>
    </row>
    <row r="29" spans="1:12" ht="16.5" hidden="1" customHeight="1" x14ac:dyDescent="0.3">
      <c r="A29" s="161" t="s">
        <v>62</v>
      </c>
      <c r="B29" s="162">
        <v>1</v>
      </c>
      <c r="C29" s="163"/>
      <c r="D29" s="163"/>
      <c r="E29" s="163"/>
      <c r="F29" s="163"/>
      <c r="G29" s="163"/>
      <c r="H29" s="163"/>
      <c r="I29" s="163"/>
      <c r="J29" s="163"/>
      <c r="K29" s="164">
        <f t="shared" si="0"/>
        <v>0</v>
      </c>
      <c r="L29" s="165">
        <f t="shared" si="0"/>
        <v>0</v>
      </c>
    </row>
    <row r="30" spans="1:12" ht="16.5" hidden="1" customHeight="1" x14ac:dyDescent="0.3">
      <c r="A30" s="161"/>
      <c r="B30" s="162">
        <v>2</v>
      </c>
      <c r="C30" s="163"/>
      <c r="D30" s="163"/>
      <c r="E30" s="163"/>
      <c r="F30" s="163"/>
      <c r="G30" s="163"/>
      <c r="H30" s="163"/>
      <c r="I30" s="163"/>
      <c r="J30" s="163"/>
      <c r="K30" s="164">
        <f t="shared" si="0"/>
        <v>0</v>
      </c>
      <c r="L30" s="165">
        <f t="shared" si="0"/>
        <v>0</v>
      </c>
    </row>
    <row r="31" spans="1:12" ht="16.5" hidden="1" customHeight="1" x14ac:dyDescent="0.3">
      <c r="A31" s="161"/>
      <c r="B31" s="162" t="s">
        <v>61</v>
      </c>
      <c r="C31" s="163"/>
      <c r="D31" s="163"/>
      <c r="E31" s="163"/>
      <c r="F31" s="163"/>
      <c r="G31" s="163"/>
      <c r="H31" s="163"/>
      <c r="I31" s="163"/>
      <c r="J31" s="163"/>
      <c r="K31" s="164">
        <f t="shared" si="0"/>
        <v>0</v>
      </c>
      <c r="L31" s="165">
        <f t="shared" si="0"/>
        <v>0</v>
      </c>
    </row>
    <row r="32" spans="1:12" ht="16.5" hidden="1" customHeight="1" x14ac:dyDescent="0.3">
      <c r="A32" s="161"/>
      <c r="B32" s="162">
        <v>3</v>
      </c>
      <c r="C32" s="163"/>
      <c r="D32" s="163"/>
      <c r="E32" s="163"/>
      <c r="F32" s="163"/>
      <c r="G32" s="163"/>
      <c r="H32" s="163"/>
      <c r="I32" s="163"/>
      <c r="J32" s="163"/>
      <c r="K32" s="164">
        <f t="shared" si="0"/>
        <v>0</v>
      </c>
      <c r="L32" s="165">
        <f t="shared" si="0"/>
        <v>0</v>
      </c>
    </row>
    <row r="33" spans="1:12" ht="16.2" hidden="1" thickBot="1" x14ac:dyDescent="0.35">
      <c r="A33" s="556" t="s">
        <v>70</v>
      </c>
      <c r="B33" s="557"/>
      <c r="C33" s="166">
        <f t="shared" ref="C33:J33" si="6">SUM(C29:C32)</f>
        <v>0</v>
      </c>
      <c r="D33" s="166">
        <f t="shared" si="6"/>
        <v>0</v>
      </c>
      <c r="E33" s="166">
        <f t="shared" si="6"/>
        <v>0</v>
      </c>
      <c r="F33" s="166">
        <f t="shared" si="6"/>
        <v>0</v>
      </c>
      <c r="G33" s="166">
        <f t="shared" si="6"/>
        <v>0</v>
      </c>
      <c r="H33" s="166">
        <f t="shared" si="6"/>
        <v>0</v>
      </c>
      <c r="I33" s="166">
        <f t="shared" si="6"/>
        <v>0</v>
      </c>
      <c r="J33" s="166">
        <f t="shared" si="6"/>
        <v>0</v>
      </c>
      <c r="K33" s="166">
        <f t="shared" si="0"/>
        <v>0</v>
      </c>
      <c r="L33" s="167">
        <f t="shared" si="0"/>
        <v>0</v>
      </c>
    </row>
    <row r="34" spans="1:12" x14ac:dyDescent="0.3">
      <c r="A34" s="531" t="s">
        <v>71</v>
      </c>
      <c r="B34" s="214">
        <v>1</v>
      </c>
      <c r="C34" s="199">
        <f>+C4+C9+C14+C19+C24+C29</f>
        <v>591</v>
      </c>
      <c r="D34" s="199">
        <f t="shared" ref="C34:J38" si="7">+D4+D9+D14+D19+D24+D29</f>
        <v>494</v>
      </c>
      <c r="E34" s="199">
        <f t="shared" si="7"/>
        <v>5</v>
      </c>
      <c r="F34" s="199">
        <f t="shared" si="7"/>
        <v>3</v>
      </c>
      <c r="G34" s="199">
        <f t="shared" si="7"/>
        <v>133</v>
      </c>
      <c r="H34" s="199">
        <f t="shared" si="7"/>
        <v>114</v>
      </c>
      <c r="I34" s="199">
        <f t="shared" si="7"/>
        <v>0</v>
      </c>
      <c r="J34" s="199">
        <f>+J4+J9+J14+J19+J24+J29</f>
        <v>0</v>
      </c>
      <c r="K34" s="199">
        <f>+C34+E34+G34+I34</f>
        <v>729</v>
      </c>
      <c r="L34" s="200">
        <f t="shared" si="0"/>
        <v>611</v>
      </c>
    </row>
    <row r="35" spans="1:12" x14ac:dyDescent="0.3">
      <c r="A35" s="532"/>
      <c r="B35" s="211">
        <v>2</v>
      </c>
      <c r="C35" s="194">
        <f>+C5+C10+C15+C20+C25+C30</f>
        <v>402</v>
      </c>
      <c r="D35" s="194">
        <f t="shared" si="7"/>
        <v>323</v>
      </c>
      <c r="E35" s="194">
        <f>+E5+E10+E15+E20+E25+E30</f>
        <v>6</v>
      </c>
      <c r="F35" s="194">
        <f t="shared" si="7"/>
        <v>4</v>
      </c>
      <c r="G35" s="194">
        <f>+G5+G10+G15+G20+G25+G30</f>
        <v>128</v>
      </c>
      <c r="H35" s="194">
        <f t="shared" si="7"/>
        <v>117</v>
      </c>
      <c r="I35" s="194">
        <f>+I5+I10+I15+I20+I25+I30</f>
        <v>2</v>
      </c>
      <c r="J35" s="194">
        <f t="shared" si="7"/>
        <v>2</v>
      </c>
      <c r="K35" s="194">
        <f>+C35+E35+G35+I35</f>
        <v>538</v>
      </c>
      <c r="L35" s="195">
        <f t="shared" si="0"/>
        <v>446</v>
      </c>
    </row>
    <row r="36" spans="1:12" x14ac:dyDescent="0.3">
      <c r="A36" s="532"/>
      <c r="B36" s="211" t="s">
        <v>61</v>
      </c>
      <c r="C36" s="194">
        <f t="shared" si="7"/>
        <v>0</v>
      </c>
      <c r="D36" s="194">
        <f t="shared" si="7"/>
        <v>0</v>
      </c>
      <c r="E36" s="194">
        <f t="shared" si="7"/>
        <v>0</v>
      </c>
      <c r="F36" s="194">
        <f t="shared" si="7"/>
        <v>0</v>
      </c>
      <c r="G36" s="194">
        <f t="shared" si="7"/>
        <v>0</v>
      </c>
      <c r="H36" s="194">
        <f t="shared" si="7"/>
        <v>0</v>
      </c>
      <c r="I36" s="194">
        <f t="shared" si="7"/>
        <v>0</v>
      </c>
      <c r="J36" s="194">
        <f t="shared" si="7"/>
        <v>0</v>
      </c>
      <c r="K36" s="194">
        <f t="shared" si="0"/>
        <v>0</v>
      </c>
      <c r="L36" s="195">
        <f t="shared" si="0"/>
        <v>0</v>
      </c>
    </row>
    <row r="37" spans="1:12" ht="16.2" thickBot="1" x14ac:dyDescent="0.35">
      <c r="A37" s="533"/>
      <c r="B37" s="215">
        <v>3</v>
      </c>
      <c r="C37" s="216">
        <f t="shared" si="7"/>
        <v>14</v>
      </c>
      <c r="D37" s="216">
        <f t="shared" si="7"/>
        <v>7</v>
      </c>
      <c r="E37" s="216">
        <f t="shared" si="7"/>
        <v>0</v>
      </c>
      <c r="F37" s="216">
        <f>+F7+F12+F17+F22+F27+F32</f>
        <v>0</v>
      </c>
      <c r="G37" s="216">
        <f t="shared" si="7"/>
        <v>15</v>
      </c>
      <c r="H37" s="216">
        <f t="shared" si="7"/>
        <v>10</v>
      </c>
      <c r="I37" s="216">
        <f t="shared" si="7"/>
        <v>2</v>
      </c>
      <c r="J37" s="216">
        <f>+J7+J12+J17+J22+J27+J32</f>
        <v>0</v>
      </c>
      <c r="K37" s="216">
        <f t="shared" si="0"/>
        <v>31</v>
      </c>
      <c r="L37" s="217">
        <f t="shared" si="0"/>
        <v>17</v>
      </c>
    </row>
    <row r="38" spans="1:12" ht="16.2" thickBot="1" x14ac:dyDescent="0.35">
      <c r="A38" s="552" t="s">
        <v>912</v>
      </c>
      <c r="B38" s="553"/>
      <c r="C38" s="204">
        <f t="shared" si="7"/>
        <v>1007</v>
      </c>
      <c r="D38" s="204">
        <f t="shared" si="7"/>
        <v>824</v>
      </c>
      <c r="E38" s="204">
        <f t="shared" si="7"/>
        <v>11</v>
      </c>
      <c r="F38" s="204">
        <f t="shared" si="7"/>
        <v>7</v>
      </c>
      <c r="G38" s="204">
        <f t="shared" si="7"/>
        <v>276</v>
      </c>
      <c r="H38" s="204">
        <f t="shared" si="7"/>
        <v>241</v>
      </c>
      <c r="I38" s="204">
        <f t="shared" si="7"/>
        <v>4</v>
      </c>
      <c r="J38" s="204">
        <f t="shared" si="7"/>
        <v>2</v>
      </c>
      <c r="K38" s="204">
        <f>+C38+E38+G38+I38</f>
        <v>1298</v>
      </c>
      <c r="L38" s="205">
        <f t="shared" ref="L38" si="8">+D38+F38+H38+J38</f>
        <v>1074</v>
      </c>
    </row>
    <row r="39" spans="1:12" x14ac:dyDescent="0.3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</row>
    <row r="40" spans="1:12" x14ac:dyDescent="0.3">
      <c r="A40" s="218" t="s">
        <v>63</v>
      </c>
      <c r="B40" s="218"/>
      <c r="C40" s="218"/>
      <c r="D40" s="218"/>
      <c r="E40" s="168"/>
      <c r="F40" s="168"/>
      <c r="G40" s="168"/>
      <c r="H40" s="168"/>
      <c r="I40" s="168"/>
      <c r="J40" s="168"/>
      <c r="K40" s="168"/>
      <c r="L40" s="168"/>
    </row>
  </sheetData>
  <mergeCells count="19">
    <mergeCell ref="A4:A7"/>
    <mergeCell ref="A9:A12"/>
    <mergeCell ref="A14:A17"/>
    <mergeCell ref="A19:A22"/>
    <mergeCell ref="A24:A27"/>
    <mergeCell ref="A38:B38"/>
    <mergeCell ref="A8:B8"/>
    <mergeCell ref="A13:B13"/>
    <mergeCell ref="A18:B18"/>
    <mergeCell ref="A23:B23"/>
    <mergeCell ref="A28:B28"/>
    <mergeCell ref="A33:B33"/>
    <mergeCell ref="A34:A37"/>
    <mergeCell ref="A1:L1"/>
    <mergeCell ref="C2:F2"/>
    <mergeCell ref="G2:J2"/>
    <mergeCell ref="K2:L2"/>
    <mergeCell ref="A2:A3"/>
    <mergeCell ref="B2:B3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4"/>
  <sheetViews>
    <sheetView view="pageBreakPreview" topLeftCell="A49" zoomScaleNormal="100" zoomScaleSheetLayoutView="100" workbookViewId="0">
      <selection activeCell="G20" sqref="G20"/>
    </sheetView>
  </sheetViews>
  <sheetFormatPr defaultRowHeight="15.6" x14ac:dyDescent="0.3"/>
  <cols>
    <col min="1" max="1" width="27.59765625" customWidth="1"/>
    <col min="2" max="3" width="10.59765625" customWidth="1"/>
    <col min="4" max="4" width="9.5" customWidth="1"/>
    <col min="5" max="6" width="9.69921875" customWidth="1"/>
    <col min="7" max="10" width="11.09765625" customWidth="1"/>
  </cols>
  <sheetData>
    <row r="1" spans="1:11" ht="31.95" customHeight="1" x14ac:dyDescent="0.3">
      <c r="A1" s="573" t="s">
        <v>72</v>
      </c>
      <c r="B1" s="573"/>
      <c r="C1" s="573"/>
      <c r="D1" s="573"/>
      <c r="E1" s="573"/>
      <c r="F1" s="573"/>
      <c r="G1" s="573"/>
      <c r="H1" s="573"/>
      <c r="I1" s="573"/>
      <c r="J1" s="573"/>
    </row>
    <row r="2" spans="1:11" ht="16.2" thickBot="1" x14ac:dyDescent="0.35">
      <c r="A2" s="567" t="s">
        <v>54</v>
      </c>
      <c r="B2" s="568"/>
      <c r="C2" s="568"/>
      <c r="D2" s="568"/>
      <c r="E2" s="568"/>
      <c r="F2" s="568"/>
      <c r="G2" s="568"/>
      <c r="H2" s="568"/>
      <c r="I2" s="568"/>
      <c r="J2" s="569"/>
      <c r="K2" s="9"/>
    </row>
    <row r="3" spans="1:11" ht="27" thickBot="1" x14ac:dyDescent="0.35">
      <c r="A3" s="179" t="s">
        <v>73</v>
      </c>
      <c r="B3" s="174" t="s">
        <v>74</v>
      </c>
      <c r="C3" s="174" t="s">
        <v>75</v>
      </c>
      <c r="D3" s="175" t="s">
        <v>76</v>
      </c>
      <c r="E3" s="175" t="s">
        <v>77</v>
      </c>
      <c r="F3" s="175" t="s">
        <v>78</v>
      </c>
      <c r="G3" s="176" t="s">
        <v>79</v>
      </c>
      <c r="H3" s="176" t="s">
        <v>80</v>
      </c>
      <c r="I3" s="176" t="s">
        <v>81</v>
      </c>
      <c r="J3" s="177" t="s">
        <v>82</v>
      </c>
    </row>
    <row r="4" spans="1:11" x14ac:dyDescent="0.3">
      <c r="A4" s="219" t="s">
        <v>258</v>
      </c>
      <c r="B4" s="190">
        <v>65</v>
      </c>
      <c r="C4" s="190">
        <v>104</v>
      </c>
      <c r="D4" s="190">
        <v>103</v>
      </c>
      <c r="E4" s="190">
        <v>116</v>
      </c>
      <c r="F4" s="190">
        <v>70</v>
      </c>
      <c r="G4" s="220">
        <v>1.6</v>
      </c>
      <c r="H4" s="220">
        <v>1.1262135922330097</v>
      </c>
      <c r="I4" s="220">
        <v>0.60344827586206895</v>
      </c>
      <c r="J4" s="220">
        <v>1.0769230769230769</v>
      </c>
    </row>
    <row r="5" spans="1:11" x14ac:dyDescent="0.3">
      <c r="A5" s="180" t="s">
        <v>259</v>
      </c>
      <c r="B5" s="193">
        <v>25</v>
      </c>
      <c r="C5" s="193">
        <v>29</v>
      </c>
      <c r="D5" s="193">
        <v>28</v>
      </c>
      <c r="E5" s="193">
        <v>28</v>
      </c>
      <c r="F5" s="193">
        <v>15</v>
      </c>
      <c r="G5" s="221">
        <v>1.1599999999999999</v>
      </c>
      <c r="H5" s="221">
        <v>1</v>
      </c>
      <c r="I5" s="221">
        <v>0.5357142857142857</v>
      </c>
      <c r="J5" s="221">
        <v>0.6</v>
      </c>
    </row>
    <row r="6" spans="1:11" x14ac:dyDescent="0.3">
      <c r="A6" s="180" t="s">
        <v>260</v>
      </c>
      <c r="B6" s="193">
        <v>20</v>
      </c>
      <c r="C6" s="193">
        <v>46</v>
      </c>
      <c r="D6" s="193">
        <v>35</v>
      </c>
      <c r="E6" s="193">
        <v>35</v>
      </c>
      <c r="F6" s="193">
        <v>24</v>
      </c>
      <c r="G6" s="221">
        <v>2.2999999999999998</v>
      </c>
      <c r="H6" s="221">
        <v>1</v>
      </c>
      <c r="I6" s="221">
        <v>0.68571428571428572</v>
      </c>
      <c r="J6" s="221">
        <v>1.2</v>
      </c>
    </row>
    <row r="7" spans="1:11" x14ac:dyDescent="0.3">
      <c r="A7" s="180" t="s">
        <v>261</v>
      </c>
      <c r="B7" s="193">
        <v>160</v>
      </c>
      <c r="C7" s="193">
        <v>206</v>
      </c>
      <c r="D7" s="193">
        <v>206</v>
      </c>
      <c r="E7" s="193">
        <v>157</v>
      </c>
      <c r="F7" s="193">
        <v>124</v>
      </c>
      <c r="G7" s="221">
        <v>1.2875000000000001</v>
      </c>
      <c r="H7" s="221">
        <v>0.76213592233009708</v>
      </c>
      <c r="I7" s="221">
        <v>0.78980891719745228</v>
      </c>
      <c r="J7" s="221">
        <v>0.77500000000000002</v>
      </c>
    </row>
    <row r="8" spans="1:11" x14ac:dyDescent="0.3">
      <c r="A8" s="180" t="s">
        <v>262</v>
      </c>
      <c r="B8" s="193">
        <v>25</v>
      </c>
      <c r="C8" s="193">
        <v>57</v>
      </c>
      <c r="D8" s="193">
        <v>40</v>
      </c>
      <c r="E8" s="193">
        <v>40</v>
      </c>
      <c r="F8" s="193">
        <v>27</v>
      </c>
      <c r="G8" s="221">
        <v>2.2799999999999998</v>
      </c>
      <c r="H8" s="221">
        <v>1</v>
      </c>
      <c r="I8" s="221">
        <v>0.67500000000000004</v>
      </c>
      <c r="J8" s="221">
        <v>1.08</v>
      </c>
    </row>
    <row r="9" spans="1:11" x14ac:dyDescent="0.3">
      <c r="A9" s="180" t="s">
        <v>263</v>
      </c>
      <c r="B9" s="193">
        <v>150</v>
      </c>
      <c r="C9" s="193">
        <v>290</v>
      </c>
      <c r="D9" s="193">
        <v>290</v>
      </c>
      <c r="E9" s="193">
        <v>247</v>
      </c>
      <c r="F9" s="193">
        <v>178</v>
      </c>
      <c r="G9" s="221">
        <v>1.9333333333333333</v>
      </c>
      <c r="H9" s="221">
        <v>0.85172413793103452</v>
      </c>
      <c r="I9" s="221">
        <v>0.72064777327935226</v>
      </c>
      <c r="J9" s="221">
        <v>1.1866666666666668</v>
      </c>
    </row>
    <row r="10" spans="1:11" x14ac:dyDescent="0.3">
      <c r="A10" s="180" t="s">
        <v>264</v>
      </c>
      <c r="B10" s="193">
        <v>80</v>
      </c>
      <c r="C10" s="193">
        <v>440</v>
      </c>
      <c r="D10" s="193">
        <v>407</v>
      </c>
      <c r="E10" s="193">
        <v>151</v>
      </c>
      <c r="F10" s="193">
        <v>97</v>
      </c>
      <c r="G10" s="221">
        <v>5.5</v>
      </c>
      <c r="H10" s="221">
        <v>0.37100737100737102</v>
      </c>
      <c r="I10" s="221">
        <v>0.64238410596026485</v>
      </c>
      <c r="J10" s="221">
        <v>1.2124999999999999</v>
      </c>
    </row>
    <row r="11" spans="1:11" x14ac:dyDescent="0.3">
      <c r="A11" s="180" t="s">
        <v>265</v>
      </c>
      <c r="B11" s="193">
        <v>75</v>
      </c>
      <c r="C11" s="193">
        <v>67</v>
      </c>
      <c r="D11" s="193">
        <v>67</v>
      </c>
      <c r="E11" s="193">
        <v>59</v>
      </c>
      <c r="F11" s="193">
        <v>56</v>
      </c>
      <c r="G11" s="221">
        <v>0.89333333333333331</v>
      </c>
      <c r="H11" s="221">
        <v>0.88059701492537312</v>
      </c>
      <c r="I11" s="221">
        <v>0.94915254237288138</v>
      </c>
      <c r="J11" s="221">
        <v>0.7466666666666667</v>
      </c>
    </row>
    <row r="12" spans="1:11" x14ac:dyDescent="0.3">
      <c r="A12" s="180" t="s">
        <v>266</v>
      </c>
      <c r="B12" s="196">
        <v>30</v>
      </c>
      <c r="C12" s="196">
        <v>76</v>
      </c>
      <c r="D12" s="196">
        <v>65</v>
      </c>
      <c r="E12" s="196">
        <v>65</v>
      </c>
      <c r="F12" s="196">
        <v>45</v>
      </c>
      <c r="G12" s="221">
        <v>2.5333333333333332</v>
      </c>
      <c r="H12" s="221">
        <v>1</v>
      </c>
      <c r="I12" s="221">
        <v>0.69230769230769229</v>
      </c>
      <c r="J12" s="221">
        <v>1.5</v>
      </c>
    </row>
    <row r="13" spans="1:11" x14ac:dyDescent="0.3">
      <c r="A13" s="180" t="s">
        <v>267</v>
      </c>
      <c r="B13" s="222">
        <v>20</v>
      </c>
      <c r="C13" s="222">
        <v>13</v>
      </c>
      <c r="D13" s="196">
        <v>12</v>
      </c>
      <c r="E13" s="196">
        <v>12</v>
      </c>
      <c r="F13" s="196">
        <v>10</v>
      </c>
      <c r="G13" s="221">
        <v>0.65</v>
      </c>
      <c r="H13" s="221">
        <v>1</v>
      </c>
      <c r="I13" s="221">
        <v>0.83333333333333337</v>
      </c>
      <c r="J13" s="221">
        <v>0.5</v>
      </c>
    </row>
    <row r="14" spans="1:11" x14ac:dyDescent="0.3">
      <c r="A14" s="180" t="s">
        <v>268</v>
      </c>
      <c r="B14" s="193">
        <v>440</v>
      </c>
      <c r="C14" s="193">
        <v>963</v>
      </c>
      <c r="D14" s="193">
        <v>963</v>
      </c>
      <c r="E14" s="193">
        <v>687</v>
      </c>
      <c r="F14" s="193">
        <v>448</v>
      </c>
      <c r="G14" s="221">
        <v>2.1886363636363635</v>
      </c>
      <c r="H14" s="221">
        <v>0.71339563862928346</v>
      </c>
      <c r="I14" s="221">
        <v>0.65211062590975255</v>
      </c>
      <c r="J14" s="221">
        <v>1.0181818181818181</v>
      </c>
    </row>
    <row r="15" spans="1:11" x14ac:dyDescent="0.3">
      <c r="A15" s="180" t="s">
        <v>269</v>
      </c>
      <c r="B15" s="193">
        <v>20</v>
      </c>
      <c r="C15" s="193">
        <v>58</v>
      </c>
      <c r="D15" s="193">
        <v>49</v>
      </c>
      <c r="E15" s="193">
        <v>49</v>
      </c>
      <c r="F15" s="193">
        <v>28</v>
      </c>
      <c r="G15" s="221">
        <v>2.9</v>
      </c>
      <c r="H15" s="221">
        <v>1</v>
      </c>
      <c r="I15" s="221">
        <v>0.5714285714285714</v>
      </c>
      <c r="J15" s="221">
        <v>1.4</v>
      </c>
    </row>
    <row r="16" spans="1:11" x14ac:dyDescent="0.3">
      <c r="A16" s="180" t="s">
        <v>270</v>
      </c>
      <c r="B16" s="193">
        <v>80</v>
      </c>
      <c r="C16" s="193">
        <v>77</v>
      </c>
      <c r="D16" s="193">
        <v>77</v>
      </c>
      <c r="E16" s="193">
        <v>53</v>
      </c>
      <c r="F16" s="193">
        <v>40</v>
      </c>
      <c r="G16" s="221">
        <v>0.96250000000000002</v>
      </c>
      <c r="H16" s="221">
        <v>0.68831168831168832</v>
      </c>
      <c r="I16" s="221">
        <v>0.75471698113207553</v>
      </c>
      <c r="J16" s="221">
        <v>0.5</v>
      </c>
    </row>
    <row r="17" spans="1:10" x14ac:dyDescent="0.3">
      <c r="A17" s="180" t="s">
        <v>271</v>
      </c>
      <c r="B17" s="193">
        <v>155</v>
      </c>
      <c r="C17" s="193">
        <v>197</v>
      </c>
      <c r="D17" s="193">
        <v>197</v>
      </c>
      <c r="E17" s="193">
        <v>153</v>
      </c>
      <c r="F17" s="193">
        <v>125</v>
      </c>
      <c r="G17" s="221">
        <v>1.2709677419354839</v>
      </c>
      <c r="H17" s="221">
        <v>0.7766497461928934</v>
      </c>
      <c r="I17" s="221">
        <v>0.81699346405228757</v>
      </c>
      <c r="J17" s="221">
        <v>0.80645161290322576</v>
      </c>
    </row>
    <row r="18" spans="1:10" x14ac:dyDescent="0.3">
      <c r="A18" s="181" t="s">
        <v>56</v>
      </c>
      <c r="B18" s="197">
        <v>1345</v>
      </c>
      <c r="C18" s="197">
        <v>2623</v>
      </c>
      <c r="D18" s="197">
        <v>2539</v>
      </c>
      <c r="E18" s="197">
        <v>1852</v>
      </c>
      <c r="F18" s="197">
        <v>1287</v>
      </c>
      <c r="G18" s="223">
        <v>1.9501858736059479</v>
      </c>
      <c r="H18" s="223">
        <v>0.72942103190232377</v>
      </c>
      <c r="I18" s="223">
        <v>0.69492440604751615</v>
      </c>
      <c r="J18" s="223">
        <v>0.95687732342007437</v>
      </c>
    </row>
    <row r="19" spans="1:10" ht="16.2" thickBot="1" x14ac:dyDescent="0.35">
      <c r="A19" s="570" t="s">
        <v>55</v>
      </c>
      <c r="B19" s="571"/>
      <c r="C19" s="571"/>
      <c r="D19" s="571"/>
      <c r="E19" s="571"/>
      <c r="F19" s="571"/>
      <c r="G19" s="571"/>
      <c r="H19" s="571"/>
      <c r="I19" s="571"/>
      <c r="J19" s="572"/>
    </row>
    <row r="20" spans="1:10" ht="27" thickBot="1" x14ac:dyDescent="0.35">
      <c r="A20" s="179" t="s">
        <v>73</v>
      </c>
      <c r="B20" s="174" t="s">
        <v>74</v>
      </c>
      <c r="C20" s="174" t="s">
        <v>75</v>
      </c>
      <c r="D20" s="175" t="s">
        <v>76</v>
      </c>
      <c r="E20" s="175" t="s">
        <v>77</v>
      </c>
      <c r="F20" s="175" t="s">
        <v>78</v>
      </c>
      <c r="G20" s="176" t="s">
        <v>79</v>
      </c>
      <c r="H20" s="176" t="s">
        <v>80</v>
      </c>
      <c r="I20" s="176" t="s">
        <v>81</v>
      </c>
      <c r="J20" s="177" t="s">
        <v>82</v>
      </c>
    </row>
    <row r="21" spans="1:10" x14ac:dyDescent="0.3">
      <c r="A21" s="182" t="s">
        <v>258</v>
      </c>
      <c r="B21" s="190">
        <v>30</v>
      </c>
      <c r="C21" s="190">
        <v>15</v>
      </c>
      <c r="D21" s="190">
        <v>15</v>
      </c>
      <c r="E21" s="190">
        <v>2</v>
      </c>
      <c r="F21" s="190">
        <v>2</v>
      </c>
      <c r="G21" s="220">
        <v>0.5</v>
      </c>
      <c r="H21" s="220">
        <v>0.13333333333333333</v>
      </c>
      <c r="I21" s="220">
        <v>1</v>
      </c>
      <c r="J21" s="220">
        <v>6.6666666666666666E-2</v>
      </c>
    </row>
    <row r="22" spans="1:10" x14ac:dyDescent="0.3">
      <c r="A22" s="180" t="s">
        <v>259</v>
      </c>
      <c r="B22" s="193">
        <v>5</v>
      </c>
      <c r="C22" s="193">
        <v>7</v>
      </c>
      <c r="D22" s="193">
        <v>7</v>
      </c>
      <c r="E22" s="193">
        <v>7</v>
      </c>
      <c r="F22" s="193">
        <v>2</v>
      </c>
      <c r="G22" s="221">
        <v>1.4</v>
      </c>
      <c r="H22" s="221">
        <v>1</v>
      </c>
      <c r="I22" s="221">
        <v>0.2857142857142857</v>
      </c>
      <c r="J22" s="221">
        <v>0.4</v>
      </c>
    </row>
    <row r="23" spans="1:10" x14ac:dyDescent="0.3">
      <c r="A23" s="180" t="s">
        <v>260</v>
      </c>
      <c r="B23" s="193">
        <v>5</v>
      </c>
      <c r="C23" s="193">
        <v>7</v>
      </c>
      <c r="D23" s="193">
        <v>7</v>
      </c>
      <c r="E23" s="193">
        <v>7</v>
      </c>
      <c r="F23" s="193">
        <v>5</v>
      </c>
      <c r="G23" s="221">
        <v>1.4</v>
      </c>
      <c r="H23" s="221">
        <v>1</v>
      </c>
      <c r="I23" s="221">
        <v>0.7142857142857143</v>
      </c>
      <c r="J23" s="221">
        <v>1</v>
      </c>
    </row>
    <row r="24" spans="1:10" x14ac:dyDescent="0.3">
      <c r="A24" s="180" t="s">
        <v>261</v>
      </c>
      <c r="B24" s="193">
        <v>50</v>
      </c>
      <c r="C24" s="193">
        <v>48</v>
      </c>
      <c r="D24" s="193">
        <v>48</v>
      </c>
      <c r="E24" s="193">
        <v>45</v>
      </c>
      <c r="F24" s="193">
        <v>37</v>
      </c>
      <c r="G24" s="221">
        <v>0.96</v>
      </c>
      <c r="H24" s="221">
        <v>0.9375</v>
      </c>
      <c r="I24" s="221">
        <v>0.82222222222222219</v>
      </c>
      <c r="J24" s="221">
        <v>0.74</v>
      </c>
    </row>
    <row r="25" spans="1:10" x14ac:dyDescent="0.3">
      <c r="A25" s="180" t="s">
        <v>262</v>
      </c>
      <c r="B25" s="193">
        <v>5</v>
      </c>
      <c r="C25" s="193">
        <v>6</v>
      </c>
      <c r="D25" s="193">
        <v>5</v>
      </c>
      <c r="E25" s="193">
        <v>5</v>
      </c>
      <c r="F25" s="193">
        <v>2</v>
      </c>
      <c r="G25" s="221">
        <v>1.2</v>
      </c>
      <c r="H25" s="221">
        <v>1</v>
      </c>
      <c r="I25" s="221">
        <v>0.4</v>
      </c>
      <c r="J25" s="221">
        <v>0.4</v>
      </c>
    </row>
    <row r="26" spans="1:10" ht="19.5" customHeight="1" x14ac:dyDescent="0.3">
      <c r="A26" s="180" t="s">
        <v>263</v>
      </c>
      <c r="B26" s="193">
        <v>50</v>
      </c>
      <c r="C26" s="193">
        <v>91</v>
      </c>
      <c r="D26" s="193">
        <v>91</v>
      </c>
      <c r="E26" s="193">
        <v>90</v>
      </c>
      <c r="F26" s="193">
        <v>81</v>
      </c>
      <c r="G26" s="221">
        <v>1.82</v>
      </c>
      <c r="H26" s="221">
        <v>0.98901098901098905</v>
      </c>
      <c r="I26" s="221">
        <v>0.9</v>
      </c>
      <c r="J26" s="221">
        <v>1.62</v>
      </c>
    </row>
    <row r="27" spans="1:10" ht="18" customHeight="1" x14ac:dyDescent="0.3">
      <c r="A27" s="180" t="s">
        <v>264</v>
      </c>
      <c r="B27" s="193">
        <v>100</v>
      </c>
      <c r="C27" s="193">
        <v>167</v>
      </c>
      <c r="D27" s="193">
        <v>158</v>
      </c>
      <c r="E27" s="193">
        <v>146</v>
      </c>
      <c r="F27" s="193">
        <v>97</v>
      </c>
      <c r="G27" s="221">
        <v>1.67</v>
      </c>
      <c r="H27" s="221">
        <v>0.92405063291139244</v>
      </c>
      <c r="I27" s="221">
        <v>0.66438356164383561</v>
      </c>
      <c r="J27" s="221">
        <v>0.97</v>
      </c>
    </row>
    <row r="28" spans="1:10" ht="17.25" customHeight="1" x14ac:dyDescent="0.3">
      <c r="A28" s="180" t="s">
        <v>265</v>
      </c>
      <c r="B28" s="193">
        <v>40</v>
      </c>
      <c r="C28" s="193">
        <v>8</v>
      </c>
      <c r="D28" s="193">
        <v>8</v>
      </c>
      <c r="E28" s="193">
        <v>8</v>
      </c>
      <c r="F28" s="193">
        <v>7</v>
      </c>
      <c r="G28" s="221">
        <v>0.2</v>
      </c>
      <c r="H28" s="221">
        <v>1</v>
      </c>
      <c r="I28" s="221">
        <v>0.875</v>
      </c>
      <c r="J28" s="221">
        <v>0.17499999999999999</v>
      </c>
    </row>
    <row r="29" spans="1:10" ht="17.25" customHeight="1" x14ac:dyDescent="0.3">
      <c r="A29" s="180" t="s">
        <v>266</v>
      </c>
      <c r="B29" s="196">
        <v>0</v>
      </c>
      <c r="C29" s="196">
        <v>0</v>
      </c>
      <c r="D29" s="196">
        <v>0</v>
      </c>
      <c r="E29" s="196">
        <v>0</v>
      </c>
      <c r="F29" s="196">
        <v>0</v>
      </c>
      <c r="G29" s="221">
        <v>0</v>
      </c>
      <c r="H29" s="221">
        <v>0</v>
      </c>
      <c r="I29" s="221">
        <v>0</v>
      </c>
      <c r="J29" s="221">
        <v>0</v>
      </c>
    </row>
    <row r="30" spans="1:10" x14ac:dyDescent="0.3">
      <c r="A30" s="180" t="s">
        <v>267</v>
      </c>
      <c r="B30" s="222">
        <v>0</v>
      </c>
      <c r="C30" s="222">
        <v>0</v>
      </c>
      <c r="D30" s="196">
        <v>0</v>
      </c>
      <c r="E30" s="196">
        <v>0</v>
      </c>
      <c r="F30" s="196">
        <v>0</v>
      </c>
      <c r="G30" s="221">
        <v>0</v>
      </c>
      <c r="H30" s="221">
        <v>0</v>
      </c>
      <c r="I30" s="221">
        <v>0</v>
      </c>
      <c r="J30" s="221">
        <v>0</v>
      </c>
    </row>
    <row r="31" spans="1:10" x14ac:dyDescent="0.3">
      <c r="A31" s="180" t="s">
        <v>268</v>
      </c>
      <c r="B31" s="193">
        <v>150</v>
      </c>
      <c r="C31" s="193">
        <v>292</v>
      </c>
      <c r="D31" s="193">
        <v>292</v>
      </c>
      <c r="E31" s="193">
        <v>231</v>
      </c>
      <c r="F31" s="193">
        <v>180</v>
      </c>
      <c r="G31" s="221">
        <v>1.9466666666666668</v>
      </c>
      <c r="H31" s="221">
        <v>0.79109589041095896</v>
      </c>
      <c r="I31" s="221">
        <v>0.77922077922077926</v>
      </c>
      <c r="J31" s="221">
        <v>1.2</v>
      </c>
    </row>
    <row r="32" spans="1:10" x14ac:dyDescent="0.3">
      <c r="A32" s="180" t="s">
        <v>269</v>
      </c>
      <c r="B32" s="193">
        <v>0</v>
      </c>
      <c r="C32" s="193">
        <v>0</v>
      </c>
      <c r="D32" s="193">
        <v>0</v>
      </c>
      <c r="E32" s="193">
        <v>0</v>
      </c>
      <c r="F32" s="193">
        <v>0</v>
      </c>
      <c r="G32" s="221">
        <v>0</v>
      </c>
      <c r="H32" s="221">
        <v>0</v>
      </c>
      <c r="I32" s="221">
        <v>0</v>
      </c>
      <c r="J32" s="221">
        <v>0</v>
      </c>
    </row>
    <row r="33" spans="1:10" x14ac:dyDescent="0.3">
      <c r="A33" s="180" t="s">
        <v>270</v>
      </c>
      <c r="B33" s="193">
        <v>10</v>
      </c>
      <c r="C33" s="193">
        <v>0</v>
      </c>
      <c r="D33" s="193">
        <v>0</v>
      </c>
      <c r="E33" s="193">
        <v>0</v>
      </c>
      <c r="F33" s="193">
        <v>0</v>
      </c>
      <c r="G33" s="221">
        <v>0</v>
      </c>
      <c r="H33" s="221">
        <v>0</v>
      </c>
      <c r="I33" s="221">
        <v>0</v>
      </c>
      <c r="J33" s="221">
        <v>0</v>
      </c>
    </row>
    <row r="34" spans="1:10" x14ac:dyDescent="0.3">
      <c r="A34" s="180" t="s">
        <v>271</v>
      </c>
      <c r="B34" s="193">
        <v>10</v>
      </c>
      <c r="C34" s="193">
        <v>0</v>
      </c>
      <c r="D34" s="193">
        <v>0</v>
      </c>
      <c r="E34" s="193">
        <v>0</v>
      </c>
      <c r="F34" s="193">
        <v>0</v>
      </c>
      <c r="G34" s="221">
        <v>0</v>
      </c>
      <c r="H34" s="221">
        <v>0</v>
      </c>
      <c r="I34" s="221">
        <v>0</v>
      </c>
      <c r="J34" s="221">
        <v>0</v>
      </c>
    </row>
    <row r="35" spans="1:10" ht="17.25" customHeight="1" x14ac:dyDescent="0.3">
      <c r="A35" s="181" t="s">
        <v>56</v>
      </c>
      <c r="B35" s="197">
        <v>455</v>
      </c>
      <c r="C35" s="197">
        <v>641</v>
      </c>
      <c r="D35" s="197">
        <v>631</v>
      </c>
      <c r="E35" s="197">
        <v>541</v>
      </c>
      <c r="F35" s="197">
        <v>413</v>
      </c>
      <c r="G35" s="223">
        <v>1.4087912087912089</v>
      </c>
      <c r="H35" s="223">
        <v>0.85736925515055462</v>
      </c>
      <c r="I35" s="223">
        <v>0.7634011090573013</v>
      </c>
      <c r="J35" s="223">
        <v>0.90769230769230769</v>
      </c>
    </row>
    <row r="36" spans="1:10" x14ac:dyDescent="0.3">
      <c r="A36" s="218"/>
      <c r="B36" s="218"/>
      <c r="C36" s="218"/>
      <c r="D36" s="218"/>
      <c r="E36" s="218"/>
      <c r="F36" s="218"/>
      <c r="G36" s="218"/>
      <c r="H36" s="218"/>
      <c r="I36" s="218"/>
      <c r="J36" s="218"/>
    </row>
    <row r="37" spans="1:10" ht="16.2" thickBot="1" x14ac:dyDescent="0.35">
      <c r="A37" s="574" t="s">
        <v>83</v>
      </c>
      <c r="B37" s="575"/>
      <c r="C37" s="575"/>
      <c r="D37" s="575"/>
      <c r="E37" s="575"/>
      <c r="F37" s="575"/>
      <c r="G37" s="575"/>
      <c r="H37" s="575"/>
      <c r="I37" s="575"/>
      <c r="J37" s="575"/>
    </row>
    <row r="38" spans="1:10" ht="53.4" thickBot="1" x14ac:dyDescent="0.35">
      <c r="A38" s="179" t="s">
        <v>73</v>
      </c>
      <c r="B38" s="174" t="s">
        <v>75</v>
      </c>
      <c r="C38" s="175" t="s">
        <v>76</v>
      </c>
      <c r="D38" s="175" t="s">
        <v>77</v>
      </c>
      <c r="E38" s="175" t="s">
        <v>78</v>
      </c>
      <c r="F38" s="174" t="s">
        <v>84</v>
      </c>
      <c r="G38" s="174" t="s">
        <v>85</v>
      </c>
      <c r="H38" s="174" t="s">
        <v>86</v>
      </c>
      <c r="I38" s="226" t="s">
        <v>87</v>
      </c>
      <c r="J38" s="218"/>
    </row>
    <row r="39" spans="1:10" x14ac:dyDescent="0.3">
      <c r="A39" s="182" t="s">
        <v>258</v>
      </c>
      <c r="B39" s="190">
        <v>13</v>
      </c>
      <c r="C39" s="190">
        <v>12</v>
      </c>
      <c r="D39" s="190">
        <v>8</v>
      </c>
      <c r="E39" s="190">
        <v>3</v>
      </c>
      <c r="F39" s="220">
        <v>10.92436974789916</v>
      </c>
      <c r="G39" s="220">
        <v>10.16949152542373</v>
      </c>
      <c r="H39" s="220">
        <v>6.7796610169491522</v>
      </c>
      <c r="I39" s="220">
        <v>4.1666666666666661</v>
      </c>
      <c r="J39" s="218"/>
    </row>
    <row r="40" spans="1:10" x14ac:dyDescent="0.3">
      <c r="A40" s="180" t="s">
        <v>259</v>
      </c>
      <c r="B40" s="193">
        <v>3</v>
      </c>
      <c r="C40" s="193">
        <v>2</v>
      </c>
      <c r="D40" s="193">
        <v>2</v>
      </c>
      <c r="E40" s="193">
        <v>1</v>
      </c>
      <c r="F40" s="221">
        <v>8.3333333333333321</v>
      </c>
      <c r="G40" s="221">
        <v>5.7142857142857144</v>
      </c>
      <c r="H40" s="221">
        <v>5.7142857142857144</v>
      </c>
      <c r="I40" s="221">
        <v>5.8823529411764701</v>
      </c>
      <c r="J40" s="218"/>
    </row>
    <row r="41" spans="1:10" x14ac:dyDescent="0.3">
      <c r="A41" s="180" t="s">
        <v>260</v>
      </c>
      <c r="B41" s="193">
        <v>4</v>
      </c>
      <c r="C41" s="193">
        <v>4</v>
      </c>
      <c r="D41" s="193">
        <v>2</v>
      </c>
      <c r="E41" s="193">
        <v>2</v>
      </c>
      <c r="F41" s="221">
        <v>7.5471698113207548</v>
      </c>
      <c r="G41" s="221">
        <v>9.5238095238095237</v>
      </c>
      <c r="H41" s="221">
        <v>4.7619047619047619</v>
      </c>
      <c r="I41" s="221">
        <v>6.8965517241379306</v>
      </c>
      <c r="J41" s="218"/>
    </row>
    <row r="42" spans="1:10" x14ac:dyDescent="0.3">
      <c r="A42" s="180" t="s">
        <v>261</v>
      </c>
      <c r="B42" s="193">
        <v>14</v>
      </c>
      <c r="C42" s="193">
        <v>14</v>
      </c>
      <c r="D42" s="193">
        <v>14</v>
      </c>
      <c r="E42" s="193">
        <v>8</v>
      </c>
      <c r="F42" s="221">
        <v>5.5118110236220472</v>
      </c>
      <c r="G42" s="221">
        <v>5.5118110236220472</v>
      </c>
      <c r="H42" s="221">
        <v>6.9306930693069315</v>
      </c>
      <c r="I42" s="221">
        <v>4.9689440993788816</v>
      </c>
      <c r="J42" s="218"/>
    </row>
    <row r="43" spans="1:10" x14ac:dyDescent="0.3">
      <c r="A43" s="180" t="s">
        <v>262</v>
      </c>
      <c r="B43" s="193">
        <v>16</v>
      </c>
      <c r="C43" s="193">
        <v>6</v>
      </c>
      <c r="D43" s="193">
        <v>6</v>
      </c>
      <c r="E43" s="193">
        <v>3</v>
      </c>
      <c r="F43" s="221">
        <v>25.396825396825395</v>
      </c>
      <c r="G43" s="221">
        <v>13.333333333333334</v>
      </c>
      <c r="H43" s="221">
        <v>13.333333333333334</v>
      </c>
      <c r="I43" s="221">
        <v>10.344827586206897</v>
      </c>
      <c r="J43" s="218"/>
    </row>
    <row r="44" spans="1:10" x14ac:dyDescent="0.3">
      <c r="A44" s="180" t="s">
        <v>263</v>
      </c>
      <c r="B44" s="193">
        <v>2</v>
      </c>
      <c r="C44" s="193">
        <v>2</v>
      </c>
      <c r="D44" s="193">
        <v>2</v>
      </c>
      <c r="E44" s="193">
        <v>1</v>
      </c>
      <c r="F44" s="221">
        <v>0.52493438320209973</v>
      </c>
      <c r="G44" s="221">
        <v>0.52493438320209973</v>
      </c>
      <c r="H44" s="221">
        <v>0.59347181008902083</v>
      </c>
      <c r="I44" s="221">
        <v>0.38610038610038611</v>
      </c>
      <c r="J44" s="218"/>
    </row>
    <row r="45" spans="1:10" x14ac:dyDescent="0.3">
      <c r="A45" s="180" t="s">
        <v>264</v>
      </c>
      <c r="B45" s="193">
        <v>12</v>
      </c>
      <c r="C45" s="193">
        <v>7</v>
      </c>
      <c r="D45" s="193">
        <v>6</v>
      </c>
      <c r="E45" s="193">
        <v>5</v>
      </c>
      <c r="F45" s="221">
        <v>1.9769357495881383</v>
      </c>
      <c r="G45" s="221">
        <v>1.2389380530973451</v>
      </c>
      <c r="H45" s="221">
        <v>2.0202020202020203</v>
      </c>
      <c r="I45" s="221">
        <v>2.5773195876288657</v>
      </c>
      <c r="J45" s="218"/>
    </row>
    <row r="46" spans="1:10" x14ac:dyDescent="0.3">
      <c r="A46" s="180" t="s">
        <v>265</v>
      </c>
      <c r="B46" s="193">
        <v>4</v>
      </c>
      <c r="C46" s="193">
        <v>4</v>
      </c>
      <c r="D46" s="193">
        <v>4</v>
      </c>
      <c r="E46" s="193">
        <v>3</v>
      </c>
      <c r="F46" s="221">
        <v>5.3333333333333339</v>
      </c>
      <c r="G46" s="221">
        <v>5.3333333333333339</v>
      </c>
      <c r="H46" s="221">
        <v>5.9701492537313428</v>
      </c>
      <c r="I46" s="221">
        <v>4.7619047619047619</v>
      </c>
      <c r="J46" s="218"/>
    </row>
    <row r="47" spans="1:10" x14ac:dyDescent="0.3">
      <c r="A47" s="180" t="s">
        <v>266</v>
      </c>
      <c r="B47" s="193">
        <v>8</v>
      </c>
      <c r="C47" s="193">
        <v>6</v>
      </c>
      <c r="D47" s="193">
        <v>4</v>
      </c>
      <c r="E47" s="193">
        <v>4</v>
      </c>
      <c r="F47" s="221">
        <v>10.526315789473683</v>
      </c>
      <c r="G47" s="221">
        <v>9.2307692307692317</v>
      </c>
      <c r="H47" s="221">
        <v>6.1538461538461542</v>
      </c>
      <c r="I47" s="221">
        <v>8.8888888888888893</v>
      </c>
      <c r="J47" s="218"/>
    </row>
    <row r="48" spans="1:10" x14ac:dyDescent="0.3">
      <c r="A48" s="180" t="s">
        <v>267</v>
      </c>
      <c r="B48" s="193">
        <v>0</v>
      </c>
      <c r="C48" s="193">
        <v>0</v>
      </c>
      <c r="D48" s="193">
        <v>0</v>
      </c>
      <c r="E48" s="193">
        <v>0</v>
      </c>
      <c r="F48" s="221">
        <v>0</v>
      </c>
      <c r="G48" s="221">
        <v>0</v>
      </c>
      <c r="H48" s="221">
        <v>0</v>
      </c>
      <c r="I48" s="221">
        <v>0</v>
      </c>
      <c r="J48" s="218"/>
    </row>
    <row r="49" spans="1:10" x14ac:dyDescent="0.3">
      <c r="A49" s="180" t="s">
        <v>268</v>
      </c>
      <c r="B49" s="193">
        <v>25</v>
      </c>
      <c r="C49" s="193">
        <v>25</v>
      </c>
      <c r="D49" s="193">
        <v>10</v>
      </c>
      <c r="E49" s="193">
        <v>9</v>
      </c>
      <c r="F49" s="221">
        <v>1.9920318725099602</v>
      </c>
      <c r="G49" s="221">
        <v>1.9920318725099602</v>
      </c>
      <c r="H49" s="221">
        <v>1.0893246187363834</v>
      </c>
      <c r="I49" s="221">
        <v>1.4331210191082804</v>
      </c>
      <c r="J49" s="218"/>
    </row>
    <row r="50" spans="1:10" x14ac:dyDescent="0.3">
      <c r="A50" s="180" t="s">
        <v>269</v>
      </c>
      <c r="B50" s="193">
        <v>7</v>
      </c>
      <c r="C50" s="193">
        <v>7</v>
      </c>
      <c r="D50" s="193">
        <v>4</v>
      </c>
      <c r="E50" s="193">
        <v>4</v>
      </c>
      <c r="F50" s="221">
        <v>12.068965517241379</v>
      </c>
      <c r="G50" s="221">
        <v>14.285714285714285</v>
      </c>
      <c r="H50" s="221">
        <v>8.1632653061224492</v>
      </c>
      <c r="I50" s="221">
        <v>14.285714285714285</v>
      </c>
      <c r="J50" s="218"/>
    </row>
    <row r="51" spans="1:10" x14ac:dyDescent="0.3">
      <c r="A51" s="180" t="s">
        <v>270</v>
      </c>
      <c r="B51" s="193">
        <v>3</v>
      </c>
      <c r="C51" s="193">
        <v>3</v>
      </c>
      <c r="D51" s="193">
        <v>2</v>
      </c>
      <c r="E51" s="193">
        <v>2</v>
      </c>
      <c r="F51" s="221">
        <v>3.8961038961038961</v>
      </c>
      <c r="G51" s="221">
        <v>3.8961038961038961</v>
      </c>
      <c r="H51" s="221">
        <v>3.7735849056603774</v>
      </c>
      <c r="I51" s="221">
        <v>5</v>
      </c>
      <c r="J51" s="218"/>
    </row>
    <row r="52" spans="1:10" x14ac:dyDescent="0.3">
      <c r="A52" s="180" t="s">
        <v>271</v>
      </c>
      <c r="B52" s="193">
        <v>2</v>
      </c>
      <c r="C52" s="193">
        <v>2</v>
      </c>
      <c r="D52" s="193">
        <v>1</v>
      </c>
      <c r="E52" s="193">
        <v>1</v>
      </c>
      <c r="F52" s="221">
        <v>1.015228426395939</v>
      </c>
      <c r="G52" s="221">
        <v>1.015228426395939</v>
      </c>
      <c r="H52" s="221">
        <v>0.65359477124183007</v>
      </c>
      <c r="I52" s="221">
        <v>0.8</v>
      </c>
      <c r="J52" s="218"/>
    </row>
    <row r="53" spans="1:10" x14ac:dyDescent="0.3">
      <c r="A53" s="181" t="s">
        <v>56</v>
      </c>
      <c r="B53" s="197">
        <v>113</v>
      </c>
      <c r="C53" s="197">
        <v>94</v>
      </c>
      <c r="D53" s="197">
        <v>65</v>
      </c>
      <c r="E53" s="197">
        <v>46</v>
      </c>
      <c r="F53" s="223">
        <v>3.462009803921569</v>
      </c>
      <c r="G53" s="223">
        <v>2.965299684542587</v>
      </c>
      <c r="H53" s="223">
        <v>2.7162557459256167</v>
      </c>
      <c r="I53" s="223">
        <v>2.7058823529411762</v>
      </c>
      <c r="J53" s="218"/>
    </row>
    <row r="54" spans="1:10" x14ac:dyDescent="0.3">
      <c r="A54" s="183"/>
      <c r="B54" s="225"/>
      <c r="C54" s="225"/>
      <c r="D54" s="225"/>
      <c r="E54" s="218"/>
      <c r="F54" s="218"/>
      <c r="G54" s="218"/>
      <c r="H54" s="218"/>
      <c r="I54" s="225"/>
      <c r="J54" s="218"/>
    </row>
  </sheetData>
  <mergeCells count="4">
    <mergeCell ref="A2:J2"/>
    <mergeCell ref="A19:J19"/>
    <mergeCell ref="A1:J1"/>
    <mergeCell ref="A37:J37"/>
  </mergeCells>
  <phoneticPr fontId="2" type="noConversion"/>
  <pageMargins left="0.75" right="0.75" top="0.17" bottom="0.17" header="0.17" footer="0.17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0"/>
  <sheetViews>
    <sheetView view="pageBreakPreview" topLeftCell="A64" zoomScale="120" zoomScaleNormal="100" zoomScaleSheetLayoutView="120" workbookViewId="0">
      <selection activeCell="I72" sqref="I72"/>
    </sheetView>
  </sheetViews>
  <sheetFormatPr defaultRowHeight="15.6" x14ac:dyDescent="0.3"/>
  <cols>
    <col min="1" max="1" width="25.8984375" customWidth="1"/>
    <col min="2" max="10" width="10.59765625" customWidth="1"/>
  </cols>
  <sheetData>
    <row r="1" spans="1:10" x14ac:dyDescent="0.3">
      <c r="A1" s="538" t="s">
        <v>88</v>
      </c>
      <c r="B1" s="538"/>
      <c r="C1" s="538"/>
      <c r="D1" s="538"/>
      <c r="E1" s="538"/>
      <c r="F1" s="538"/>
      <c r="G1" s="538"/>
      <c r="H1" s="538"/>
      <c r="I1" s="538"/>
      <c r="J1" s="538"/>
    </row>
    <row r="2" spans="1:10" ht="16.2" thickBot="1" x14ac:dyDescent="0.35">
      <c r="A2" s="578" t="s">
        <v>54</v>
      </c>
      <c r="B2" s="578"/>
      <c r="C2" s="578"/>
      <c r="D2" s="578"/>
      <c r="E2" s="578"/>
      <c r="F2" s="578"/>
      <c r="G2" s="578"/>
      <c r="H2" s="578"/>
      <c r="I2" s="578"/>
      <c r="J2" s="578"/>
    </row>
    <row r="3" spans="1:10" ht="27" thickBot="1" x14ac:dyDescent="0.35">
      <c r="A3" s="179" t="s">
        <v>73</v>
      </c>
      <c r="B3" s="174" t="s">
        <v>74</v>
      </c>
      <c r="C3" s="174" t="s">
        <v>75</v>
      </c>
      <c r="D3" s="175" t="s">
        <v>76</v>
      </c>
      <c r="E3" s="175" t="s">
        <v>77</v>
      </c>
      <c r="F3" s="175" t="s">
        <v>78</v>
      </c>
      <c r="G3" s="176" t="s">
        <v>79</v>
      </c>
      <c r="H3" s="176" t="s">
        <v>80</v>
      </c>
      <c r="I3" s="176" t="s">
        <v>81</v>
      </c>
      <c r="J3" s="177" t="s">
        <v>82</v>
      </c>
    </row>
    <row r="4" spans="1:10" x14ac:dyDescent="0.3">
      <c r="A4" s="182" t="s">
        <v>258</v>
      </c>
      <c r="B4" s="190">
        <v>20</v>
      </c>
      <c r="C4" s="190">
        <v>13</v>
      </c>
      <c r="D4" s="190">
        <v>13</v>
      </c>
      <c r="E4" s="190">
        <v>6</v>
      </c>
      <c r="F4" s="190">
        <v>3</v>
      </c>
      <c r="G4" s="220">
        <v>0.65</v>
      </c>
      <c r="H4" s="220">
        <v>0.46153846153846156</v>
      </c>
      <c r="I4" s="220">
        <v>0.5</v>
      </c>
      <c r="J4" s="220">
        <v>0.15</v>
      </c>
    </row>
    <row r="5" spans="1:10" x14ac:dyDescent="0.3">
      <c r="A5" s="180" t="s">
        <v>259</v>
      </c>
      <c r="B5" s="193">
        <v>20</v>
      </c>
      <c r="C5" s="193">
        <v>7</v>
      </c>
      <c r="D5" s="193">
        <v>7</v>
      </c>
      <c r="E5" s="193">
        <v>7</v>
      </c>
      <c r="F5" s="193">
        <v>5</v>
      </c>
      <c r="G5" s="221">
        <v>0.35</v>
      </c>
      <c r="H5" s="221">
        <v>1</v>
      </c>
      <c r="I5" s="221">
        <v>0.7142857142857143</v>
      </c>
      <c r="J5" s="221">
        <v>0.25</v>
      </c>
    </row>
    <row r="6" spans="1:10" x14ac:dyDescent="0.3">
      <c r="A6" s="180" t="s">
        <v>260</v>
      </c>
      <c r="B6" s="193">
        <v>15</v>
      </c>
      <c r="C6" s="193">
        <v>20</v>
      </c>
      <c r="D6" s="193">
        <v>17</v>
      </c>
      <c r="E6" s="193">
        <v>17</v>
      </c>
      <c r="F6" s="193">
        <v>17</v>
      </c>
      <c r="G6" s="221">
        <v>1.3333333333333333</v>
      </c>
      <c r="H6" s="221">
        <v>1</v>
      </c>
      <c r="I6" s="221">
        <v>1</v>
      </c>
      <c r="J6" s="221">
        <v>1.1333333333333333</v>
      </c>
    </row>
    <row r="7" spans="1:10" x14ac:dyDescent="0.3">
      <c r="A7" s="180" t="s">
        <v>261</v>
      </c>
      <c r="B7" s="193">
        <v>0</v>
      </c>
      <c r="C7" s="193">
        <v>0</v>
      </c>
      <c r="D7" s="193">
        <v>0</v>
      </c>
      <c r="E7" s="193">
        <v>0</v>
      </c>
      <c r="F7" s="193">
        <v>0</v>
      </c>
      <c r="G7" s="221">
        <v>0</v>
      </c>
      <c r="H7" s="221">
        <v>0</v>
      </c>
      <c r="I7" s="221">
        <v>0</v>
      </c>
      <c r="J7" s="221">
        <v>0</v>
      </c>
    </row>
    <row r="8" spans="1:10" x14ac:dyDescent="0.3">
      <c r="A8" s="180" t="s">
        <v>262</v>
      </c>
      <c r="B8" s="193">
        <v>10</v>
      </c>
      <c r="C8" s="193">
        <v>8</v>
      </c>
      <c r="D8" s="193">
        <v>7</v>
      </c>
      <c r="E8" s="193">
        <v>7</v>
      </c>
      <c r="F8" s="193">
        <v>5</v>
      </c>
      <c r="G8" s="221">
        <v>0.8</v>
      </c>
      <c r="H8" s="221">
        <v>1</v>
      </c>
      <c r="I8" s="221">
        <v>0.7142857142857143</v>
      </c>
      <c r="J8" s="221">
        <v>0.5</v>
      </c>
    </row>
    <row r="9" spans="1:10" x14ac:dyDescent="0.3">
      <c r="A9" s="180" t="s">
        <v>263</v>
      </c>
      <c r="B9" s="193">
        <v>100</v>
      </c>
      <c r="C9" s="193">
        <v>130</v>
      </c>
      <c r="D9" s="193">
        <v>130</v>
      </c>
      <c r="E9" s="193">
        <v>126</v>
      </c>
      <c r="F9" s="193">
        <v>124</v>
      </c>
      <c r="G9" s="221">
        <v>1.3</v>
      </c>
      <c r="H9" s="221">
        <v>0.96923076923076923</v>
      </c>
      <c r="I9" s="221">
        <v>0.98412698412698407</v>
      </c>
      <c r="J9" s="221">
        <v>1.24</v>
      </c>
    </row>
    <row r="10" spans="1:10" x14ac:dyDescent="0.3">
      <c r="A10" s="180" t="s">
        <v>264</v>
      </c>
      <c r="B10" s="193">
        <v>90</v>
      </c>
      <c r="C10" s="193">
        <v>84</v>
      </c>
      <c r="D10" s="193">
        <v>70</v>
      </c>
      <c r="E10" s="193">
        <v>70</v>
      </c>
      <c r="F10" s="193">
        <v>57</v>
      </c>
      <c r="G10" s="221">
        <v>0.93333333333333335</v>
      </c>
      <c r="H10" s="221">
        <v>1</v>
      </c>
      <c r="I10" s="221">
        <v>0.81428571428571428</v>
      </c>
      <c r="J10" s="221">
        <v>0.6333333333333333</v>
      </c>
    </row>
    <row r="11" spans="1:10" x14ac:dyDescent="0.3">
      <c r="A11" s="180" t="s">
        <v>265</v>
      </c>
      <c r="B11" s="193">
        <v>60</v>
      </c>
      <c r="C11" s="193">
        <v>35</v>
      </c>
      <c r="D11" s="193">
        <v>35</v>
      </c>
      <c r="E11" s="193">
        <v>35</v>
      </c>
      <c r="F11" s="193">
        <v>35</v>
      </c>
      <c r="G11" s="221">
        <v>0.58333333333333337</v>
      </c>
      <c r="H11" s="221">
        <v>1</v>
      </c>
      <c r="I11" s="221">
        <v>1</v>
      </c>
      <c r="J11" s="221">
        <v>0.58333333333333337</v>
      </c>
    </row>
    <row r="12" spans="1:10" ht="14.4" customHeight="1" x14ac:dyDescent="0.3">
      <c r="A12" s="180" t="s">
        <v>266</v>
      </c>
      <c r="B12" s="196">
        <v>10</v>
      </c>
      <c r="C12" s="196">
        <v>8</v>
      </c>
      <c r="D12" s="196">
        <v>8</v>
      </c>
      <c r="E12" s="196">
        <v>8</v>
      </c>
      <c r="F12" s="196">
        <v>6</v>
      </c>
      <c r="G12" s="221">
        <v>0.8</v>
      </c>
      <c r="H12" s="221">
        <v>1</v>
      </c>
      <c r="I12" s="221">
        <v>0.75</v>
      </c>
      <c r="J12" s="221">
        <v>0.6</v>
      </c>
    </row>
    <row r="13" spans="1:10" x14ac:dyDescent="0.3">
      <c r="A13" s="180" t="s">
        <v>267</v>
      </c>
      <c r="B13" s="222">
        <v>40</v>
      </c>
      <c r="C13" s="222">
        <v>10</v>
      </c>
      <c r="D13" s="196">
        <v>10</v>
      </c>
      <c r="E13" s="196">
        <v>10</v>
      </c>
      <c r="F13" s="196">
        <v>9</v>
      </c>
      <c r="G13" s="221">
        <v>0.25</v>
      </c>
      <c r="H13" s="221">
        <v>1</v>
      </c>
      <c r="I13" s="221">
        <v>0.9</v>
      </c>
      <c r="J13" s="221">
        <v>0.22500000000000001</v>
      </c>
    </row>
    <row r="14" spans="1:10" x14ac:dyDescent="0.3">
      <c r="A14" s="180" t="s">
        <v>268</v>
      </c>
      <c r="B14" s="193">
        <v>280</v>
      </c>
      <c r="C14" s="193">
        <v>234</v>
      </c>
      <c r="D14" s="193">
        <v>234</v>
      </c>
      <c r="E14" s="193">
        <v>210</v>
      </c>
      <c r="F14" s="193">
        <v>176</v>
      </c>
      <c r="G14" s="221">
        <v>0.83571428571428574</v>
      </c>
      <c r="H14" s="221">
        <v>0.89743589743589747</v>
      </c>
      <c r="I14" s="221">
        <v>0.83809523809523812</v>
      </c>
      <c r="J14" s="221">
        <v>0.62857142857142856</v>
      </c>
    </row>
    <row r="15" spans="1:10" x14ac:dyDescent="0.3">
      <c r="A15" s="180" t="s">
        <v>269</v>
      </c>
      <c r="B15" s="193">
        <v>25</v>
      </c>
      <c r="C15" s="193">
        <v>20</v>
      </c>
      <c r="D15" s="193">
        <v>14</v>
      </c>
      <c r="E15" s="193">
        <v>14</v>
      </c>
      <c r="F15" s="193">
        <v>13</v>
      </c>
      <c r="G15" s="221">
        <v>0.8</v>
      </c>
      <c r="H15" s="221">
        <v>1</v>
      </c>
      <c r="I15" s="221">
        <v>0.9285714285714286</v>
      </c>
      <c r="J15" s="221">
        <v>0.52</v>
      </c>
    </row>
    <row r="16" spans="1:10" x14ac:dyDescent="0.3">
      <c r="A16" s="180" t="s">
        <v>270</v>
      </c>
      <c r="B16" s="193">
        <v>55</v>
      </c>
      <c r="C16" s="193">
        <v>31</v>
      </c>
      <c r="D16" s="193">
        <v>31</v>
      </c>
      <c r="E16" s="193">
        <v>28</v>
      </c>
      <c r="F16" s="193">
        <v>25</v>
      </c>
      <c r="G16" s="221">
        <v>0.5636363636363636</v>
      </c>
      <c r="H16" s="221">
        <v>0.90322580645161288</v>
      </c>
      <c r="I16" s="221">
        <v>0.8928571428571429</v>
      </c>
      <c r="J16" s="221">
        <v>0.45454545454545453</v>
      </c>
    </row>
    <row r="17" spans="1:10" x14ac:dyDescent="0.3">
      <c r="A17" s="180" t="s">
        <v>271</v>
      </c>
      <c r="B17" s="193">
        <v>20</v>
      </c>
      <c r="C17" s="193">
        <v>44</v>
      </c>
      <c r="D17" s="193">
        <v>44</v>
      </c>
      <c r="E17" s="193">
        <v>32</v>
      </c>
      <c r="F17" s="193">
        <v>21</v>
      </c>
      <c r="G17" s="221">
        <v>2.2000000000000002</v>
      </c>
      <c r="H17" s="221">
        <v>0.72727272727272729</v>
      </c>
      <c r="I17" s="221">
        <v>0.65625</v>
      </c>
      <c r="J17" s="221">
        <v>1.05</v>
      </c>
    </row>
    <row r="18" spans="1:10" x14ac:dyDescent="0.3">
      <c r="A18" s="181" t="s">
        <v>56</v>
      </c>
      <c r="B18" s="197">
        <v>745</v>
      </c>
      <c r="C18" s="197">
        <v>644</v>
      </c>
      <c r="D18" s="197">
        <v>620</v>
      </c>
      <c r="E18" s="197">
        <v>570</v>
      </c>
      <c r="F18" s="197">
        <v>496</v>
      </c>
      <c r="G18" s="223">
        <v>0.86442953020134228</v>
      </c>
      <c r="H18" s="223">
        <v>0.91935483870967738</v>
      </c>
      <c r="I18" s="223">
        <v>0.87017543859649127</v>
      </c>
      <c r="J18" s="223">
        <v>0.66577181208053693</v>
      </c>
    </row>
    <row r="19" spans="1:10" x14ac:dyDescent="0.3">
      <c r="A19" s="224"/>
      <c r="B19" s="225"/>
      <c r="C19" s="225"/>
      <c r="D19" s="225"/>
      <c r="E19" s="225"/>
      <c r="F19" s="225"/>
      <c r="G19" s="225"/>
      <c r="H19" s="225"/>
      <c r="I19" s="218"/>
      <c r="J19" s="225"/>
    </row>
    <row r="20" spans="1:10" ht="16.2" thickBot="1" x14ac:dyDescent="0.35">
      <c r="A20" s="576" t="s">
        <v>55</v>
      </c>
      <c r="B20" s="577"/>
      <c r="C20" s="577"/>
      <c r="D20" s="577"/>
      <c r="E20" s="577"/>
      <c r="F20" s="577"/>
      <c r="G20" s="577"/>
      <c r="H20" s="577"/>
      <c r="I20" s="577"/>
      <c r="J20" s="577"/>
    </row>
    <row r="21" spans="1:10" ht="27" thickBot="1" x14ac:dyDescent="0.35">
      <c r="A21" s="179" t="s">
        <v>73</v>
      </c>
      <c r="B21" s="174" t="s">
        <v>74</v>
      </c>
      <c r="C21" s="174" t="s">
        <v>75</v>
      </c>
      <c r="D21" s="175" t="s">
        <v>76</v>
      </c>
      <c r="E21" s="175" t="s">
        <v>77</v>
      </c>
      <c r="F21" s="175" t="s">
        <v>78</v>
      </c>
      <c r="G21" s="174" t="s">
        <v>79</v>
      </c>
      <c r="H21" s="174" t="s">
        <v>80</v>
      </c>
      <c r="I21" s="174" t="s">
        <v>81</v>
      </c>
      <c r="J21" s="226" t="s">
        <v>82</v>
      </c>
    </row>
    <row r="22" spans="1:10" x14ac:dyDescent="0.3">
      <c r="A22" s="182" t="s">
        <v>258</v>
      </c>
      <c r="B22" s="190">
        <v>15</v>
      </c>
      <c r="C22" s="190">
        <v>3</v>
      </c>
      <c r="D22" s="190">
        <v>3</v>
      </c>
      <c r="E22" s="190">
        <v>0</v>
      </c>
      <c r="F22" s="190">
        <v>0</v>
      </c>
      <c r="G22" s="220">
        <v>0.2</v>
      </c>
      <c r="H22" s="220">
        <v>0</v>
      </c>
      <c r="I22" s="220">
        <v>0</v>
      </c>
      <c r="J22" s="220">
        <v>0</v>
      </c>
    </row>
    <row r="23" spans="1:10" x14ac:dyDescent="0.3">
      <c r="A23" s="180" t="s">
        <v>259</v>
      </c>
      <c r="B23" s="193">
        <v>3</v>
      </c>
      <c r="C23" s="193">
        <v>2</v>
      </c>
      <c r="D23" s="193">
        <v>1</v>
      </c>
      <c r="E23" s="193">
        <v>1</v>
      </c>
      <c r="F23" s="193">
        <v>0</v>
      </c>
      <c r="G23" s="221">
        <v>0.66666666666666663</v>
      </c>
      <c r="H23" s="221">
        <v>1</v>
      </c>
      <c r="I23" s="221">
        <v>0</v>
      </c>
      <c r="J23" s="221">
        <v>0</v>
      </c>
    </row>
    <row r="24" spans="1:10" x14ac:dyDescent="0.3">
      <c r="A24" s="180" t="s">
        <v>260</v>
      </c>
      <c r="B24" s="193">
        <v>3</v>
      </c>
      <c r="C24" s="193">
        <v>5</v>
      </c>
      <c r="D24" s="193">
        <v>4</v>
      </c>
      <c r="E24" s="193">
        <v>4</v>
      </c>
      <c r="F24" s="193">
        <v>3</v>
      </c>
      <c r="G24" s="221">
        <v>1.6666666666666667</v>
      </c>
      <c r="H24" s="221">
        <v>1</v>
      </c>
      <c r="I24" s="221">
        <v>0.75</v>
      </c>
      <c r="J24" s="221">
        <v>1</v>
      </c>
    </row>
    <row r="25" spans="1:10" x14ac:dyDescent="0.3">
      <c r="A25" s="180" t="s">
        <v>261</v>
      </c>
      <c r="B25" s="193">
        <v>0</v>
      </c>
      <c r="C25" s="193">
        <v>0</v>
      </c>
      <c r="D25" s="193">
        <v>0</v>
      </c>
      <c r="E25" s="193">
        <v>0</v>
      </c>
      <c r="F25" s="193">
        <v>0</v>
      </c>
      <c r="G25" s="221">
        <v>0</v>
      </c>
      <c r="H25" s="221">
        <v>0</v>
      </c>
      <c r="I25" s="221">
        <v>0</v>
      </c>
      <c r="J25" s="221">
        <v>0</v>
      </c>
    </row>
    <row r="26" spans="1:10" x14ac:dyDescent="0.3">
      <c r="A26" s="180" t="s">
        <v>262</v>
      </c>
      <c r="B26" s="193">
        <v>3</v>
      </c>
      <c r="C26" s="193">
        <v>2</v>
      </c>
      <c r="D26" s="193">
        <v>2</v>
      </c>
      <c r="E26" s="193">
        <v>2</v>
      </c>
      <c r="F26" s="193">
        <v>2</v>
      </c>
      <c r="G26" s="221">
        <v>0.66666666666666663</v>
      </c>
      <c r="H26" s="221">
        <v>1</v>
      </c>
      <c r="I26" s="221">
        <v>1</v>
      </c>
      <c r="J26" s="221">
        <v>0.66666666666666663</v>
      </c>
    </row>
    <row r="27" spans="1:10" x14ac:dyDescent="0.3">
      <c r="A27" s="180" t="s">
        <v>263</v>
      </c>
      <c r="B27" s="193">
        <v>50</v>
      </c>
      <c r="C27" s="193">
        <v>46</v>
      </c>
      <c r="D27" s="193">
        <v>46</v>
      </c>
      <c r="E27" s="193">
        <v>44</v>
      </c>
      <c r="F27" s="193">
        <v>38</v>
      </c>
      <c r="G27" s="221">
        <v>0.92</v>
      </c>
      <c r="H27" s="221">
        <v>0.95652173913043481</v>
      </c>
      <c r="I27" s="221">
        <v>0.86363636363636365</v>
      </c>
      <c r="J27" s="221">
        <v>0.76</v>
      </c>
    </row>
    <row r="28" spans="1:10" x14ac:dyDescent="0.3">
      <c r="A28" s="180" t="s">
        <v>264</v>
      </c>
      <c r="B28" s="193">
        <v>0</v>
      </c>
      <c r="C28" s="193">
        <v>0</v>
      </c>
      <c r="D28" s="193">
        <v>0</v>
      </c>
      <c r="E28" s="193">
        <v>0</v>
      </c>
      <c r="F28" s="193">
        <v>0</v>
      </c>
      <c r="G28" s="221">
        <v>0</v>
      </c>
      <c r="H28" s="221">
        <v>0</v>
      </c>
      <c r="I28" s="221">
        <v>0</v>
      </c>
      <c r="J28" s="221">
        <v>0</v>
      </c>
    </row>
    <row r="29" spans="1:10" x14ac:dyDescent="0.3">
      <c r="A29" s="180" t="s">
        <v>265</v>
      </c>
      <c r="B29" s="193">
        <v>40</v>
      </c>
      <c r="C29" s="193">
        <v>0</v>
      </c>
      <c r="D29" s="193">
        <v>0</v>
      </c>
      <c r="E29" s="193">
        <v>0</v>
      </c>
      <c r="F29" s="193">
        <v>0</v>
      </c>
      <c r="G29" s="221">
        <v>0</v>
      </c>
      <c r="H29" s="221">
        <v>0</v>
      </c>
      <c r="I29" s="221">
        <v>0</v>
      </c>
      <c r="J29" s="221">
        <v>0</v>
      </c>
    </row>
    <row r="30" spans="1:10" ht="17.399999999999999" customHeight="1" x14ac:dyDescent="0.3">
      <c r="A30" s="180" t="s">
        <v>266</v>
      </c>
      <c r="B30" s="196">
        <v>0</v>
      </c>
      <c r="C30" s="196">
        <v>0</v>
      </c>
      <c r="D30" s="196">
        <v>0</v>
      </c>
      <c r="E30" s="196">
        <v>0</v>
      </c>
      <c r="F30" s="196">
        <v>0</v>
      </c>
      <c r="G30" s="221">
        <v>0</v>
      </c>
      <c r="H30" s="221">
        <v>0</v>
      </c>
      <c r="I30" s="221">
        <v>0</v>
      </c>
      <c r="J30" s="221">
        <v>0</v>
      </c>
    </row>
    <row r="31" spans="1:10" x14ac:dyDescent="0.3">
      <c r="A31" s="180" t="s">
        <v>267</v>
      </c>
      <c r="B31" s="222">
        <v>0</v>
      </c>
      <c r="C31" s="222">
        <v>0</v>
      </c>
      <c r="D31" s="196">
        <v>0</v>
      </c>
      <c r="E31" s="196">
        <v>0</v>
      </c>
      <c r="F31" s="196">
        <v>0</v>
      </c>
      <c r="G31" s="221">
        <v>0</v>
      </c>
      <c r="H31" s="221">
        <v>0</v>
      </c>
      <c r="I31" s="221">
        <v>0</v>
      </c>
      <c r="J31" s="221">
        <v>0</v>
      </c>
    </row>
    <row r="32" spans="1:10" x14ac:dyDescent="0.3">
      <c r="A32" s="180" t="s">
        <v>268</v>
      </c>
      <c r="B32" s="193">
        <v>160</v>
      </c>
      <c r="C32" s="193">
        <v>125</v>
      </c>
      <c r="D32" s="193">
        <v>125</v>
      </c>
      <c r="E32" s="193">
        <v>114</v>
      </c>
      <c r="F32" s="193">
        <v>89</v>
      </c>
      <c r="G32" s="221">
        <v>0.78125</v>
      </c>
      <c r="H32" s="221">
        <v>0.91200000000000003</v>
      </c>
      <c r="I32" s="221">
        <v>0.7807017543859649</v>
      </c>
      <c r="J32" s="221">
        <v>0.55625000000000002</v>
      </c>
    </row>
    <row r="33" spans="1:10" x14ac:dyDescent="0.3">
      <c r="A33" s="180" t="s">
        <v>269</v>
      </c>
      <c r="B33" s="193">
        <v>0</v>
      </c>
      <c r="C33" s="193">
        <v>0</v>
      </c>
      <c r="D33" s="193">
        <v>0</v>
      </c>
      <c r="E33" s="193">
        <v>0</v>
      </c>
      <c r="F33" s="193">
        <v>0</v>
      </c>
      <c r="G33" s="221">
        <v>0</v>
      </c>
      <c r="H33" s="221">
        <v>0</v>
      </c>
      <c r="I33" s="221">
        <v>0</v>
      </c>
      <c r="J33" s="221">
        <v>0</v>
      </c>
    </row>
    <row r="34" spans="1:10" x14ac:dyDescent="0.3">
      <c r="A34" s="180" t="s">
        <v>270</v>
      </c>
      <c r="B34" s="193">
        <v>30</v>
      </c>
      <c r="C34" s="193">
        <v>13</v>
      </c>
      <c r="D34" s="193">
        <v>13</v>
      </c>
      <c r="E34" s="193">
        <v>13</v>
      </c>
      <c r="F34" s="193">
        <v>13</v>
      </c>
      <c r="G34" s="221">
        <v>0.43333333333333335</v>
      </c>
      <c r="H34" s="221">
        <v>1</v>
      </c>
      <c r="I34" s="221">
        <v>1</v>
      </c>
      <c r="J34" s="221">
        <v>0.43333333333333335</v>
      </c>
    </row>
    <row r="35" spans="1:10" x14ac:dyDescent="0.3">
      <c r="A35" s="180" t="s">
        <v>271</v>
      </c>
      <c r="B35" s="193">
        <v>50</v>
      </c>
      <c r="C35" s="193">
        <v>29</v>
      </c>
      <c r="D35" s="193">
        <v>29</v>
      </c>
      <c r="E35" s="193">
        <v>26</v>
      </c>
      <c r="F35" s="193">
        <v>19</v>
      </c>
      <c r="G35" s="221">
        <v>0.57999999999999996</v>
      </c>
      <c r="H35" s="221">
        <v>0.89655172413793105</v>
      </c>
      <c r="I35" s="221">
        <v>0.73076923076923073</v>
      </c>
      <c r="J35" s="221">
        <v>0.38</v>
      </c>
    </row>
    <row r="36" spans="1:10" x14ac:dyDescent="0.3">
      <c r="A36" s="181" t="s">
        <v>56</v>
      </c>
      <c r="B36" s="197">
        <v>354</v>
      </c>
      <c r="C36" s="197">
        <v>225</v>
      </c>
      <c r="D36" s="197">
        <v>223</v>
      </c>
      <c r="E36" s="197">
        <v>204</v>
      </c>
      <c r="F36" s="197">
        <v>164</v>
      </c>
      <c r="G36" s="223">
        <v>0.63559322033898302</v>
      </c>
      <c r="H36" s="223">
        <v>0.91479820627802688</v>
      </c>
      <c r="I36" s="223">
        <v>0.80392156862745101</v>
      </c>
      <c r="J36" s="223">
        <v>0.4632768361581921</v>
      </c>
    </row>
    <row r="37" spans="1:10" x14ac:dyDescent="0.3">
      <c r="A37" s="218"/>
      <c r="B37" s="218"/>
      <c r="C37" s="218"/>
      <c r="D37" s="218"/>
      <c r="E37" s="218"/>
      <c r="F37" s="218"/>
      <c r="G37" s="218"/>
      <c r="H37" s="218"/>
      <c r="I37" s="218"/>
      <c r="J37" s="225"/>
    </row>
    <row r="38" spans="1:10" ht="16.2" thickBot="1" x14ac:dyDescent="0.35">
      <c r="A38" s="574" t="s">
        <v>89</v>
      </c>
      <c r="B38" s="579"/>
      <c r="C38" s="579"/>
      <c r="D38" s="579"/>
      <c r="E38" s="579"/>
      <c r="F38" s="575"/>
      <c r="G38" s="575"/>
      <c r="H38" s="575"/>
      <c r="I38" s="575"/>
      <c r="J38" s="575"/>
    </row>
    <row r="39" spans="1:10" ht="53.4" thickBot="1" x14ac:dyDescent="0.35">
      <c r="A39" s="179" t="s">
        <v>73</v>
      </c>
      <c r="B39" s="174" t="s">
        <v>75</v>
      </c>
      <c r="C39" s="175" t="s">
        <v>76</v>
      </c>
      <c r="D39" s="175" t="s">
        <v>77</v>
      </c>
      <c r="E39" s="175" t="s">
        <v>78</v>
      </c>
      <c r="F39" s="174" t="s">
        <v>84</v>
      </c>
      <c r="G39" s="174" t="s">
        <v>85</v>
      </c>
      <c r="H39" s="174" t="s">
        <v>86</v>
      </c>
      <c r="I39" s="226" t="s">
        <v>87</v>
      </c>
      <c r="J39" s="218"/>
    </row>
    <row r="40" spans="1:10" x14ac:dyDescent="0.3">
      <c r="A40" s="182" t="s">
        <v>258</v>
      </c>
      <c r="B40" s="190">
        <v>13</v>
      </c>
      <c r="C40" s="190">
        <v>13</v>
      </c>
      <c r="D40" s="190">
        <v>3</v>
      </c>
      <c r="E40" s="190">
        <v>2</v>
      </c>
      <c r="F40" s="220">
        <v>81.25</v>
      </c>
      <c r="G40" s="220">
        <v>81.25</v>
      </c>
      <c r="H40" s="220">
        <v>50</v>
      </c>
      <c r="I40" s="220">
        <v>66.666666666666657</v>
      </c>
      <c r="J40" s="218"/>
    </row>
    <row r="41" spans="1:10" x14ac:dyDescent="0.3">
      <c r="A41" s="180" t="s">
        <v>259</v>
      </c>
      <c r="B41" s="193">
        <v>8</v>
      </c>
      <c r="C41" s="193">
        <v>8</v>
      </c>
      <c r="D41" s="193">
        <v>8</v>
      </c>
      <c r="E41" s="193">
        <v>5</v>
      </c>
      <c r="F41" s="221">
        <v>88.888888888888886</v>
      </c>
      <c r="G41" s="221">
        <v>100</v>
      </c>
      <c r="H41" s="221">
        <v>100</v>
      </c>
      <c r="I41" s="221">
        <v>100</v>
      </c>
      <c r="J41" s="218"/>
    </row>
    <row r="42" spans="1:10" x14ac:dyDescent="0.3">
      <c r="A42" s="180" t="s">
        <v>260</v>
      </c>
      <c r="B42" s="193">
        <v>23</v>
      </c>
      <c r="C42" s="193">
        <v>19</v>
      </c>
      <c r="D42" s="193">
        <v>19</v>
      </c>
      <c r="E42" s="193">
        <v>18</v>
      </c>
      <c r="F42" s="221">
        <v>92</v>
      </c>
      <c r="G42" s="221">
        <v>90.476190476190482</v>
      </c>
      <c r="H42" s="221">
        <v>90.476190476190482</v>
      </c>
      <c r="I42" s="221">
        <v>90</v>
      </c>
      <c r="J42" s="218"/>
    </row>
    <row r="43" spans="1:10" x14ac:dyDescent="0.3">
      <c r="A43" s="180" t="s">
        <v>261</v>
      </c>
      <c r="B43" s="193">
        <v>0</v>
      </c>
      <c r="C43" s="193">
        <v>0</v>
      </c>
      <c r="D43" s="193">
        <v>0</v>
      </c>
      <c r="E43" s="193">
        <v>0</v>
      </c>
      <c r="F43" s="221">
        <v>0</v>
      </c>
      <c r="G43" s="221">
        <v>0</v>
      </c>
      <c r="H43" s="221">
        <v>0</v>
      </c>
      <c r="I43" s="221">
        <v>0</v>
      </c>
      <c r="J43" s="218"/>
    </row>
    <row r="44" spans="1:10" x14ac:dyDescent="0.3">
      <c r="A44" s="180" t="s">
        <v>262</v>
      </c>
      <c r="B44" s="193">
        <v>6</v>
      </c>
      <c r="C44" s="193">
        <v>6</v>
      </c>
      <c r="D44" s="193">
        <v>6</v>
      </c>
      <c r="E44" s="193">
        <v>5</v>
      </c>
      <c r="F44" s="221">
        <v>60</v>
      </c>
      <c r="G44" s="221">
        <v>66.666666666666657</v>
      </c>
      <c r="H44" s="221">
        <v>66.666666666666657</v>
      </c>
      <c r="I44" s="221">
        <v>71.428571428571431</v>
      </c>
      <c r="J44" s="218"/>
    </row>
    <row r="45" spans="1:10" x14ac:dyDescent="0.3">
      <c r="A45" s="180" t="s">
        <v>263</v>
      </c>
      <c r="B45" s="193">
        <v>152</v>
      </c>
      <c r="C45" s="193">
        <v>152</v>
      </c>
      <c r="D45" s="193">
        <v>146</v>
      </c>
      <c r="E45" s="193">
        <v>138</v>
      </c>
      <c r="F45" s="221">
        <v>86.36363636363636</v>
      </c>
      <c r="G45" s="221">
        <v>86.36363636363636</v>
      </c>
      <c r="H45" s="221">
        <v>85.882352941176464</v>
      </c>
      <c r="I45" s="221">
        <v>85.18518518518519</v>
      </c>
      <c r="J45" s="218"/>
    </row>
    <row r="46" spans="1:10" x14ac:dyDescent="0.3">
      <c r="A46" s="180" t="s">
        <v>264</v>
      </c>
      <c r="B46" s="193">
        <v>64</v>
      </c>
      <c r="C46" s="193">
        <v>59</v>
      </c>
      <c r="D46" s="193">
        <v>59</v>
      </c>
      <c r="E46" s="193">
        <v>54</v>
      </c>
      <c r="F46" s="221">
        <v>76.19047619047619</v>
      </c>
      <c r="G46" s="221">
        <v>84.285714285714292</v>
      </c>
      <c r="H46" s="221">
        <v>84.285714285714292</v>
      </c>
      <c r="I46" s="221">
        <v>94.73684210526315</v>
      </c>
      <c r="J46" s="218"/>
    </row>
    <row r="47" spans="1:10" x14ac:dyDescent="0.3">
      <c r="A47" s="180" t="s">
        <v>265</v>
      </c>
      <c r="B47" s="196">
        <v>23</v>
      </c>
      <c r="C47" s="196">
        <v>23</v>
      </c>
      <c r="D47" s="196">
        <v>23</v>
      </c>
      <c r="E47" s="196">
        <v>23</v>
      </c>
      <c r="F47" s="221">
        <v>65.714285714285708</v>
      </c>
      <c r="G47" s="221">
        <v>65.714285714285708</v>
      </c>
      <c r="H47" s="221">
        <v>65.714285714285708</v>
      </c>
      <c r="I47" s="221">
        <v>65.714285714285708</v>
      </c>
      <c r="J47" s="218"/>
    </row>
    <row r="48" spans="1:10" ht="18" customHeight="1" x14ac:dyDescent="0.3">
      <c r="A48" s="180" t="s">
        <v>266</v>
      </c>
      <c r="B48" s="222">
        <v>8</v>
      </c>
      <c r="C48" s="196">
        <v>8</v>
      </c>
      <c r="D48" s="196">
        <v>8</v>
      </c>
      <c r="E48" s="196">
        <v>6</v>
      </c>
      <c r="F48" s="221">
        <v>100</v>
      </c>
      <c r="G48" s="221">
        <v>100</v>
      </c>
      <c r="H48" s="221">
        <v>100</v>
      </c>
      <c r="I48" s="221">
        <v>100</v>
      </c>
      <c r="J48" s="218"/>
    </row>
    <row r="49" spans="1:10" x14ac:dyDescent="0.3">
      <c r="A49" s="180" t="s">
        <v>267</v>
      </c>
      <c r="B49" s="193">
        <v>10</v>
      </c>
      <c r="C49" s="193">
        <v>10</v>
      </c>
      <c r="D49" s="193">
        <v>10</v>
      </c>
      <c r="E49" s="193">
        <v>9</v>
      </c>
      <c r="F49" s="221">
        <v>100</v>
      </c>
      <c r="G49" s="221">
        <v>100</v>
      </c>
      <c r="H49" s="221">
        <v>100</v>
      </c>
      <c r="I49" s="221">
        <v>100</v>
      </c>
      <c r="J49" s="218"/>
    </row>
    <row r="50" spans="1:10" x14ac:dyDescent="0.3">
      <c r="A50" s="180" t="s">
        <v>268</v>
      </c>
      <c r="B50" s="193">
        <v>305</v>
      </c>
      <c r="C50" s="193">
        <v>305</v>
      </c>
      <c r="D50" s="193">
        <v>264</v>
      </c>
      <c r="E50" s="193">
        <v>225</v>
      </c>
      <c r="F50" s="221">
        <v>84.958217270194993</v>
      </c>
      <c r="G50" s="221">
        <v>84.958217270194993</v>
      </c>
      <c r="H50" s="221">
        <v>81.481481481481481</v>
      </c>
      <c r="I50" s="221">
        <v>84.905660377358487</v>
      </c>
      <c r="J50" s="218"/>
    </row>
    <row r="51" spans="1:10" x14ac:dyDescent="0.3">
      <c r="A51" s="180" t="s">
        <v>269</v>
      </c>
      <c r="B51" s="193">
        <v>15</v>
      </c>
      <c r="C51" s="193">
        <v>13</v>
      </c>
      <c r="D51" s="193">
        <v>13</v>
      </c>
      <c r="E51" s="193">
        <v>12</v>
      </c>
      <c r="F51" s="221">
        <v>75</v>
      </c>
      <c r="G51" s="221">
        <v>92.857142857142861</v>
      </c>
      <c r="H51" s="221">
        <v>92.857142857142861</v>
      </c>
      <c r="I51" s="221">
        <v>92.307692307692307</v>
      </c>
      <c r="J51" s="218"/>
    </row>
    <row r="52" spans="1:10" x14ac:dyDescent="0.3">
      <c r="A52" s="180" t="s">
        <v>270</v>
      </c>
      <c r="B52" s="193">
        <v>38</v>
      </c>
      <c r="C52" s="193">
        <v>38</v>
      </c>
      <c r="D52" s="193">
        <v>38</v>
      </c>
      <c r="E52" s="193">
        <v>34</v>
      </c>
      <c r="F52" s="221">
        <v>86.36363636363636</v>
      </c>
      <c r="G52" s="221">
        <v>86.36363636363636</v>
      </c>
      <c r="H52" s="221">
        <v>92.682926829268297</v>
      </c>
      <c r="I52" s="221">
        <v>89.473684210526315</v>
      </c>
      <c r="J52" s="218"/>
    </row>
    <row r="53" spans="1:10" x14ac:dyDescent="0.3">
      <c r="A53" s="180" t="s">
        <v>271</v>
      </c>
      <c r="B53" s="193">
        <v>52</v>
      </c>
      <c r="C53" s="193">
        <v>52</v>
      </c>
      <c r="D53" s="193">
        <v>43</v>
      </c>
      <c r="E53" s="193">
        <v>29</v>
      </c>
      <c r="F53" s="221">
        <v>71.232876712328761</v>
      </c>
      <c r="G53" s="221">
        <v>71.232876712328761</v>
      </c>
      <c r="H53" s="221">
        <v>74.137931034482762</v>
      </c>
      <c r="I53" s="221">
        <v>72.5</v>
      </c>
      <c r="J53" s="218"/>
    </row>
    <row r="54" spans="1:10" x14ac:dyDescent="0.3">
      <c r="A54" s="181" t="s">
        <v>56</v>
      </c>
      <c r="B54" s="197">
        <v>717</v>
      </c>
      <c r="C54" s="197">
        <v>706</v>
      </c>
      <c r="D54" s="197">
        <v>640</v>
      </c>
      <c r="E54" s="197">
        <v>560</v>
      </c>
      <c r="F54" s="223">
        <v>82.508630609896429</v>
      </c>
      <c r="G54" s="223">
        <v>83.748517200474495</v>
      </c>
      <c r="H54" s="223">
        <v>82.68733850129199</v>
      </c>
      <c r="I54" s="223">
        <v>84.848484848484844</v>
      </c>
      <c r="J54" s="218"/>
    </row>
    <row r="55" spans="1:10" x14ac:dyDescent="0.3">
      <c r="A55" s="178"/>
      <c r="B55" s="225"/>
      <c r="C55" s="225"/>
      <c r="D55" s="218"/>
      <c r="E55" s="225"/>
      <c r="F55" s="218"/>
      <c r="G55" s="218"/>
      <c r="H55" s="218"/>
      <c r="I55" s="225"/>
      <c r="J55" s="218"/>
    </row>
    <row r="56" spans="1:10" ht="16.2" thickBot="1" x14ac:dyDescent="0.35">
      <c r="A56" s="574" t="s">
        <v>90</v>
      </c>
      <c r="B56" s="575"/>
      <c r="C56" s="575"/>
      <c r="D56" s="575"/>
      <c r="E56" s="575"/>
      <c r="F56" s="575"/>
      <c r="G56" s="575"/>
      <c r="H56" s="575"/>
      <c r="I56" s="575"/>
      <c r="J56" s="575"/>
    </row>
    <row r="57" spans="1:10" ht="53.4" thickBot="1" x14ac:dyDescent="0.35">
      <c r="A57" s="179" t="s">
        <v>73</v>
      </c>
      <c r="B57" s="174" t="s">
        <v>75</v>
      </c>
      <c r="C57" s="175" t="s">
        <v>76</v>
      </c>
      <c r="D57" s="175" t="s">
        <v>77</v>
      </c>
      <c r="E57" s="175" t="s">
        <v>78</v>
      </c>
      <c r="F57" s="174" t="s">
        <v>84</v>
      </c>
      <c r="G57" s="174" t="s">
        <v>85</v>
      </c>
      <c r="H57" s="174" t="s">
        <v>86</v>
      </c>
      <c r="I57" s="226" t="s">
        <v>87</v>
      </c>
      <c r="J57" s="218"/>
    </row>
    <row r="58" spans="1:10" x14ac:dyDescent="0.3">
      <c r="A58" s="182" t="s">
        <v>258</v>
      </c>
      <c r="B58" s="190">
        <v>3</v>
      </c>
      <c r="C58" s="190">
        <v>3</v>
      </c>
      <c r="D58" s="190">
        <v>2</v>
      </c>
      <c r="E58" s="190">
        <v>1</v>
      </c>
      <c r="F58" s="220">
        <v>18.75</v>
      </c>
      <c r="G58" s="220">
        <v>18.75</v>
      </c>
      <c r="H58" s="220">
        <v>33.333333333333329</v>
      </c>
      <c r="I58" s="220">
        <v>33.333333333333329</v>
      </c>
      <c r="J58" s="218"/>
    </row>
    <row r="59" spans="1:10" x14ac:dyDescent="0.3">
      <c r="A59" s="180" t="s">
        <v>259</v>
      </c>
      <c r="B59" s="193">
        <v>0</v>
      </c>
      <c r="C59" s="193">
        <v>0</v>
      </c>
      <c r="D59" s="193">
        <v>0</v>
      </c>
      <c r="E59" s="193">
        <v>0</v>
      </c>
      <c r="F59" s="221">
        <v>0</v>
      </c>
      <c r="G59" s="221">
        <v>0</v>
      </c>
      <c r="H59" s="221">
        <v>0</v>
      </c>
      <c r="I59" s="221">
        <v>0</v>
      </c>
      <c r="J59" s="218"/>
    </row>
    <row r="60" spans="1:10" x14ac:dyDescent="0.3">
      <c r="A60" s="180" t="s">
        <v>260</v>
      </c>
      <c r="B60" s="193">
        <v>0</v>
      </c>
      <c r="C60" s="193">
        <v>0</v>
      </c>
      <c r="D60" s="193">
        <v>0</v>
      </c>
      <c r="E60" s="193">
        <v>0</v>
      </c>
      <c r="F60" s="221">
        <v>0</v>
      </c>
      <c r="G60" s="221">
        <v>0</v>
      </c>
      <c r="H60" s="221">
        <v>0</v>
      </c>
      <c r="I60" s="221">
        <v>0</v>
      </c>
      <c r="J60" s="218"/>
    </row>
    <row r="61" spans="1:10" x14ac:dyDescent="0.3">
      <c r="A61" s="180" t="s">
        <v>261</v>
      </c>
      <c r="B61" s="193">
        <v>0</v>
      </c>
      <c r="C61" s="193">
        <v>0</v>
      </c>
      <c r="D61" s="193">
        <v>0</v>
      </c>
      <c r="E61" s="193">
        <v>0</v>
      </c>
      <c r="F61" s="221">
        <v>0</v>
      </c>
      <c r="G61" s="221">
        <v>0</v>
      </c>
      <c r="H61" s="221">
        <v>0</v>
      </c>
      <c r="I61" s="221">
        <v>0</v>
      </c>
      <c r="J61" s="218"/>
    </row>
    <row r="62" spans="1:10" x14ac:dyDescent="0.3">
      <c r="A62" s="180" t="s">
        <v>262</v>
      </c>
      <c r="B62" s="193">
        <v>1</v>
      </c>
      <c r="C62" s="193">
        <v>1</v>
      </c>
      <c r="D62" s="193">
        <v>1</v>
      </c>
      <c r="E62" s="193">
        <v>1</v>
      </c>
      <c r="F62" s="221">
        <v>10</v>
      </c>
      <c r="G62" s="221">
        <v>11.111111111111111</v>
      </c>
      <c r="H62" s="221">
        <v>11.111111111111111</v>
      </c>
      <c r="I62" s="221">
        <v>14.285714285714285</v>
      </c>
      <c r="J62" s="218"/>
    </row>
    <row r="63" spans="1:10" x14ac:dyDescent="0.3">
      <c r="A63" s="180" t="s">
        <v>263</v>
      </c>
      <c r="B63" s="193">
        <v>1</v>
      </c>
      <c r="C63" s="193">
        <v>1</v>
      </c>
      <c r="D63" s="193">
        <v>1</v>
      </c>
      <c r="E63" s="193">
        <v>1</v>
      </c>
      <c r="F63" s="221">
        <v>0.56818181818181823</v>
      </c>
      <c r="G63" s="221">
        <v>0.56818181818181823</v>
      </c>
      <c r="H63" s="221">
        <v>0.58823529411764708</v>
      </c>
      <c r="I63" s="221">
        <v>0.61728395061728392</v>
      </c>
      <c r="J63" s="218"/>
    </row>
    <row r="64" spans="1:10" x14ac:dyDescent="0.3">
      <c r="A64" s="180" t="s">
        <v>264</v>
      </c>
      <c r="B64" s="193">
        <v>1</v>
      </c>
      <c r="C64" s="193">
        <v>1</v>
      </c>
      <c r="D64" s="193">
        <v>1</v>
      </c>
      <c r="E64" s="193">
        <v>1</v>
      </c>
      <c r="F64" s="221">
        <v>1.1904761904761905</v>
      </c>
      <c r="G64" s="221">
        <v>1.4285714285714286</v>
      </c>
      <c r="H64" s="221">
        <v>1.4285714285714286</v>
      </c>
      <c r="I64" s="221">
        <v>1.7543859649122806</v>
      </c>
      <c r="J64" s="218"/>
    </row>
    <row r="65" spans="1:10" x14ac:dyDescent="0.3">
      <c r="A65" s="180" t="s">
        <v>265</v>
      </c>
      <c r="B65" s="193">
        <v>3</v>
      </c>
      <c r="C65" s="193">
        <v>3</v>
      </c>
      <c r="D65" s="193">
        <v>3</v>
      </c>
      <c r="E65" s="193">
        <v>3</v>
      </c>
      <c r="F65" s="221">
        <v>8.5714285714285712</v>
      </c>
      <c r="G65" s="221">
        <v>8.5714285714285712</v>
      </c>
      <c r="H65" s="221">
        <v>8.5714285714285712</v>
      </c>
      <c r="I65" s="221">
        <v>8.5714285714285712</v>
      </c>
      <c r="J65" s="218"/>
    </row>
    <row r="66" spans="1:10" ht="16.2" customHeight="1" x14ac:dyDescent="0.3">
      <c r="A66" s="180" t="s">
        <v>266</v>
      </c>
      <c r="B66" s="193">
        <v>1</v>
      </c>
      <c r="C66" s="193">
        <v>1</v>
      </c>
      <c r="D66" s="193">
        <v>1</v>
      </c>
      <c r="E66" s="193">
        <v>1</v>
      </c>
      <c r="F66" s="221">
        <v>12.5</v>
      </c>
      <c r="G66" s="221">
        <v>12.5</v>
      </c>
      <c r="H66" s="221">
        <v>12.5</v>
      </c>
      <c r="I66" s="221">
        <v>16.666666666666664</v>
      </c>
      <c r="J66" s="218"/>
    </row>
    <row r="67" spans="1:10" x14ac:dyDescent="0.3">
      <c r="A67" s="180" t="s">
        <v>267</v>
      </c>
      <c r="B67" s="193">
        <v>0</v>
      </c>
      <c r="C67" s="193">
        <v>0</v>
      </c>
      <c r="D67" s="193">
        <v>0</v>
      </c>
      <c r="E67" s="193">
        <v>0</v>
      </c>
      <c r="F67" s="221">
        <v>0</v>
      </c>
      <c r="G67" s="221">
        <v>0</v>
      </c>
      <c r="H67" s="221">
        <v>0</v>
      </c>
      <c r="I67" s="221">
        <v>0</v>
      </c>
      <c r="J67" s="218"/>
    </row>
    <row r="68" spans="1:10" x14ac:dyDescent="0.3">
      <c r="A68" s="180" t="s">
        <v>268</v>
      </c>
      <c r="B68" s="193">
        <v>5</v>
      </c>
      <c r="C68" s="193">
        <v>5</v>
      </c>
      <c r="D68" s="193">
        <v>2</v>
      </c>
      <c r="E68" s="193">
        <v>2</v>
      </c>
      <c r="F68" s="221">
        <v>1.392757660167131</v>
      </c>
      <c r="G68" s="221">
        <v>1.392757660167131</v>
      </c>
      <c r="H68" s="221">
        <v>0.61728395061728392</v>
      </c>
      <c r="I68" s="221">
        <v>0.75471698113207553</v>
      </c>
      <c r="J68" s="218"/>
    </row>
    <row r="69" spans="1:10" x14ac:dyDescent="0.3">
      <c r="A69" s="180" t="s">
        <v>269</v>
      </c>
      <c r="B69" s="193">
        <v>1</v>
      </c>
      <c r="C69" s="193">
        <v>0</v>
      </c>
      <c r="D69" s="193">
        <v>0</v>
      </c>
      <c r="E69" s="193">
        <v>0</v>
      </c>
      <c r="F69" s="221">
        <v>5</v>
      </c>
      <c r="G69" s="221">
        <v>0</v>
      </c>
      <c r="H69" s="221">
        <v>0</v>
      </c>
      <c r="I69" s="221">
        <v>0</v>
      </c>
      <c r="J69" s="218"/>
    </row>
    <row r="70" spans="1:10" x14ac:dyDescent="0.3">
      <c r="A70" s="180" t="s">
        <v>270</v>
      </c>
      <c r="B70" s="193">
        <v>0</v>
      </c>
      <c r="C70" s="193">
        <v>0</v>
      </c>
      <c r="D70" s="193">
        <v>0</v>
      </c>
      <c r="E70" s="193">
        <v>0</v>
      </c>
      <c r="F70" s="221">
        <v>0</v>
      </c>
      <c r="G70" s="221">
        <v>0</v>
      </c>
      <c r="H70" s="221">
        <v>0</v>
      </c>
      <c r="I70" s="221">
        <v>0</v>
      </c>
      <c r="J70" s="218"/>
    </row>
    <row r="71" spans="1:10" x14ac:dyDescent="0.3">
      <c r="A71" s="180" t="s">
        <v>271</v>
      </c>
      <c r="B71" s="193">
        <v>2</v>
      </c>
      <c r="C71" s="193">
        <v>2</v>
      </c>
      <c r="D71" s="193">
        <v>2</v>
      </c>
      <c r="E71" s="193">
        <v>2</v>
      </c>
      <c r="F71" s="221">
        <v>2.7397260273972601</v>
      </c>
      <c r="G71" s="221">
        <v>2.7397260273972601</v>
      </c>
      <c r="H71" s="221">
        <v>3.4482758620689653</v>
      </c>
      <c r="I71" s="221">
        <v>5</v>
      </c>
      <c r="J71" s="218"/>
    </row>
    <row r="72" spans="1:10" x14ac:dyDescent="0.3">
      <c r="A72" s="181" t="s">
        <v>56</v>
      </c>
      <c r="B72" s="197">
        <v>18</v>
      </c>
      <c r="C72" s="197">
        <v>17</v>
      </c>
      <c r="D72" s="197">
        <v>13</v>
      </c>
      <c r="E72" s="197">
        <v>12</v>
      </c>
      <c r="F72" s="223">
        <v>2.0713463751438432</v>
      </c>
      <c r="G72" s="223">
        <v>2.0166073546856467</v>
      </c>
      <c r="H72" s="223">
        <v>1.6795865633074936</v>
      </c>
      <c r="I72" s="223">
        <v>1.8181818181818181</v>
      </c>
      <c r="J72" s="218"/>
    </row>
    <row r="73" spans="1:10" x14ac:dyDescent="0.3">
      <c r="A73" s="15"/>
      <c r="B73" s="4"/>
      <c r="C73" s="4"/>
      <c r="D73" s="4"/>
      <c r="I73" s="4"/>
    </row>
    <row r="74" spans="1:10" x14ac:dyDescent="0.3">
      <c r="A74" s="15"/>
      <c r="B74" s="4"/>
      <c r="C74" s="4"/>
      <c r="D74" s="4"/>
      <c r="E74" s="4"/>
    </row>
    <row r="75" spans="1:10" x14ac:dyDescent="0.3">
      <c r="A75" s="15"/>
      <c r="B75" s="4"/>
      <c r="C75" s="4"/>
      <c r="D75" s="4"/>
      <c r="E75" s="4"/>
    </row>
    <row r="76" spans="1:10" x14ac:dyDescent="0.3">
      <c r="A76" s="15"/>
      <c r="B76" s="4"/>
      <c r="C76" s="4"/>
      <c r="D76" s="4"/>
      <c r="E76" s="4"/>
    </row>
    <row r="77" spans="1:10" x14ac:dyDescent="0.3">
      <c r="A77" s="15"/>
      <c r="B77" s="4"/>
      <c r="C77" s="4"/>
      <c r="D77" s="4"/>
      <c r="E77" s="4"/>
    </row>
    <row r="78" spans="1:10" x14ac:dyDescent="0.3">
      <c r="A78" s="15"/>
      <c r="B78" s="4"/>
      <c r="C78" s="4"/>
      <c r="D78" s="4"/>
      <c r="E78" s="4"/>
    </row>
    <row r="79" spans="1:10" x14ac:dyDescent="0.3">
      <c r="A79" s="7"/>
      <c r="B79" s="4"/>
      <c r="C79" s="4"/>
      <c r="D79" s="4"/>
      <c r="E79" s="4"/>
    </row>
    <row r="80" spans="1:10" x14ac:dyDescent="0.3">
      <c r="A80" s="15"/>
      <c r="B80" s="4"/>
      <c r="C80" s="4"/>
      <c r="D80" s="4"/>
      <c r="E80" s="4"/>
    </row>
  </sheetData>
  <mergeCells count="5">
    <mergeCell ref="A56:J56"/>
    <mergeCell ref="A20:J20"/>
    <mergeCell ref="A1:J1"/>
    <mergeCell ref="A2:J2"/>
    <mergeCell ref="A38:J38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19" max="16383" man="1"/>
    <brk id="37" max="16383" man="1"/>
    <brk id="5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65"/>
  <sheetViews>
    <sheetView view="pageBreakPreview" topLeftCell="A52" zoomScaleNormal="100" zoomScaleSheetLayoutView="100" workbookViewId="0">
      <selection activeCell="A73" sqref="A73"/>
    </sheetView>
  </sheetViews>
  <sheetFormatPr defaultRowHeight="15.6" x14ac:dyDescent="0.3"/>
  <cols>
    <col min="1" max="1" width="28.69921875" customWidth="1"/>
    <col min="2" max="10" width="10.59765625" customWidth="1"/>
  </cols>
  <sheetData>
    <row r="1" spans="1:12" ht="31.5" customHeight="1" x14ac:dyDescent="0.3">
      <c r="A1" s="582" t="s">
        <v>91</v>
      </c>
      <c r="B1" s="582"/>
      <c r="C1" s="582"/>
      <c r="D1" s="582"/>
      <c r="E1" s="582"/>
      <c r="F1" s="582"/>
      <c r="G1" s="582"/>
      <c r="H1" s="582"/>
      <c r="I1" s="582"/>
      <c r="J1" s="582"/>
      <c r="K1" s="54"/>
    </row>
    <row r="2" spans="1:12" ht="16.2" thickBot="1" x14ac:dyDescent="0.35">
      <c r="A2" s="581" t="s">
        <v>54</v>
      </c>
      <c r="B2" s="581"/>
      <c r="C2" s="581"/>
      <c r="D2" s="581"/>
      <c r="E2" s="581"/>
      <c r="F2" s="581"/>
      <c r="G2" s="581"/>
      <c r="H2" s="581"/>
      <c r="I2" s="581"/>
      <c r="J2" s="581"/>
      <c r="K2" s="9"/>
      <c r="L2" s="4"/>
    </row>
    <row r="3" spans="1:12" ht="31.8" thickBot="1" x14ac:dyDescent="0.35">
      <c r="A3" s="227" t="s">
        <v>73</v>
      </c>
      <c r="B3" s="25" t="s">
        <v>74</v>
      </c>
      <c r="C3" s="25" t="s">
        <v>75</v>
      </c>
      <c r="D3" s="26" t="s">
        <v>76</v>
      </c>
      <c r="E3" s="26" t="s">
        <v>77</v>
      </c>
      <c r="F3" s="26" t="s">
        <v>78</v>
      </c>
      <c r="G3" s="27" t="s">
        <v>79</v>
      </c>
      <c r="H3" s="27" t="s">
        <v>80</v>
      </c>
      <c r="I3" s="27" t="s">
        <v>81</v>
      </c>
      <c r="J3" s="28" t="s">
        <v>82</v>
      </c>
      <c r="K3" s="9"/>
      <c r="L3" s="4"/>
    </row>
    <row r="4" spans="1:12" x14ac:dyDescent="0.3">
      <c r="A4" s="228" t="s">
        <v>258</v>
      </c>
      <c r="B4" s="231">
        <v>1</v>
      </c>
      <c r="C4" s="231">
        <v>2</v>
      </c>
      <c r="D4" s="231">
        <v>2</v>
      </c>
      <c r="E4" s="231">
        <v>1</v>
      </c>
      <c r="F4" s="231">
        <v>1</v>
      </c>
      <c r="G4" s="232">
        <v>2</v>
      </c>
      <c r="H4" s="232">
        <v>0.5</v>
      </c>
      <c r="I4" s="232">
        <v>1</v>
      </c>
      <c r="J4" s="232">
        <v>1</v>
      </c>
      <c r="K4" s="9"/>
      <c r="L4" s="4"/>
    </row>
    <row r="5" spans="1:12" x14ac:dyDescent="0.3">
      <c r="A5" s="229" t="s">
        <v>259</v>
      </c>
      <c r="B5" s="233">
        <v>2</v>
      </c>
      <c r="C5" s="233">
        <v>2</v>
      </c>
      <c r="D5" s="233">
        <v>2</v>
      </c>
      <c r="E5" s="233">
        <v>0</v>
      </c>
      <c r="F5" s="233">
        <v>0</v>
      </c>
      <c r="G5" s="234">
        <v>1</v>
      </c>
      <c r="H5" s="234">
        <v>0</v>
      </c>
      <c r="I5" s="234">
        <v>0</v>
      </c>
      <c r="J5" s="234">
        <v>0</v>
      </c>
      <c r="K5" s="9"/>
      <c r="L5" s="4"/>
    </row>
    <row r="6" spans="1:12" x14ac:dyDescent="0.3">
      <c r="A6" s="229" t="s">
        <v>260</v>
      </c>
      <c r="B6" s="233">
        <v>1</v>
      </c>
      <c r="C6" s="233">
        <v>1</v>
      </c>
      <c r="D6" s="233">
        <v>1</v>
      </c>
      <c r="E6" s="233">
        <v>0</v>
      </c>
      <c r="F6" s="233">
        <v>0</v>
      </c>
      <c r="G6" s="234">
        <v>1</v>
      </c>
      <c r="H6" s="234">
        <v>0</v>
      </c>
      <c r="I6" s="234">
        <v>0</v>
      </c>
      <c r="J6" s="234">
        <v>0</v>
      </c>
      <c r="K6" s="9"/>
      <c r="L6" s="4"/>
    </row>
    <row r="7" spans="1:12" x14ac:dyDescent="0.3">
      <c r="A7" s="229" t="s">
        <v>261</v>
      </c>
      <c r="B7" s="233">
        <v>0</v>
      </c>
      <c r="C7" s="233">
        <v>0</v>
      </c>
      <c r="D7" s="233">
        <v>0</v>
      </c>
      <c r="E7" s="233">
        <v>0</v>
      </c>
      <c r="F7" s="233">
        <v>0</v>
      </c>
      <c r="G7" s="234">
        <v>0</v>
      </c>
      <c r="H7" s="234">
        <v>0</v>
      </c>
      <c r="I7" s="234">
        <v>0</v>
      </c>
      <c r="J7" s="234">
        <v>0</v>
      </c>
      <c r="K7" s="9"/>
      <c r="L7" s="4"/>
    </row>
    <row r="8" spans="1:12" x14ac:dyDescent="0.3">
      <c r="A8" s="229" t="s">
        <v>262</v>
      </c>
      <c r="B8" s="233">
        <v>0</v>
      </c>
      <c r="C8" s="233">
        <v>0</v>
      </c>
      <c r="D8" s="233">
        <v>0</v>
      </c>
      <c r="E8" s="233">
        <v>0</v>
      </c>
      <c r="F8" s="233">
        <v>0</v>
      </c>
      <c r="G8" s="234">
        <v>0</v>
      </c>
      <c r="H8" s="234">
        <v>0</v>
      </c>
      <c r="I8" s="234">
        <v>0</v>
      </c>
      <c r="J8" s="234">
        <v>0</v>
      </c>
      <c r="K8" s="9"/>
      <c r="L8" s="4"/>
    </row>
    <row r="9" spans="1:12" x14ac:dyDescent="0.3">
      <c r="A9" s="229" t="s">
        <v>263</v>
      </c>
      <c r="B9" s="233">
        <v>0</v>
      </c>
      <c r="C9" s="233">
        <v>0</v>
      </c>
      <c r="D9" s="233">
        <v>0</v>
      </c>
      <c r="E9" s="233">
        <v>0</v>
      </c>
      <c r="F9" s="233">
        <v>0</v>
      </c>
      <c r="G9" s="234">
        <v>0</v>
      </c>
      <c r="H9" s="234">
        <v>0</v>
      </c>
      <c r="I9" s="234">
        <v>0</v>
      </c>
      <c r="J9" s="234">
        <v>0</v>
      </c>
      <c r="K9" s="9"/>
      <c r="L9" s="4"/>
    </row>
    <row r="10" spans="1:12" x14ac:dyDescent="0.3">
      <c r="A10" s="229" t="s">
        <v>264</v>
      </c>
      <c r="B10" s="233">
        <v>3</v>
      </c>
      <c r="C10" s="233">
        <v>4</v>
      </c>
      <c r="D10" s="233">
        <v>4</v>
      </c>
      <c r="E10" s="233">
        <v>3</v>
      </c>
      <c r="F10" s="233">
        <v>2</v>
      </c>
      <c r="G10" s="234">
        <v>1.3333333333333333</v>
      </c>
      <c r="H10" s="234">
        <v>0.75</v>
      </c>
      <c r="I10" s="234">
        <v>0.66666666666666663</v>
      </c>
      <c r="J10" s="234">
        <v>0.66666666666666663</v>
      </c>
      <c r="K10" s="9"/>
      <c r="L10" s="4"/>
    </row>
    <row r="11" spans="1:12" x14ac:dyDescent="0.3">
      <c r="A11" s="229" t="s">
        <v>265</v>
      </c>
      <c r="B11" s="233">
        <v>2</v>
      </c>
      <c r="C11" s="233">
        <v>0</v>
      </c>
      <c r="D11" s="233">
        <v>0</v>
      </c>
      <c r="E11" s="233">
        <v>0</v>
      </c>
      <c r="F11" s="233">
        <v>0</v>
      </c>
      <c r="G11" s="234">
        <v>0</v>
      </c>
      <c r="H11" s="234">
        <v>0</v>
      </c>
      <c r="I11" s="234">
        <v>0</v>
      </c>
      <c r="J11" s="234">
        <v>0</v>
      </c>
      <c r="K11" s="9"/>
      <c r="L11" s="4"/>
    </row>
    <row r="12" spans="1:12" ht="16.95" customHeight="1" x14ac:dyDescent="0.3">
      <c r="A12" s="229" t="s">
        <v>266</v>
      </c>
      <c r="B12" s="241">
        <v>0</v>
      </c>
      <c r="C12" s="241">
        <v>0</v>
      </c>
      <c r="D12" s="241">
        <v>0</v>
      </c>
      <c r="E12" s="241">
        <v>0</v>
      </c>
      <c r="F12" s="241">
        <v>0</v>
      </c>
      <c r="G12" s="234">
        <v>0</v>
      </c>
      <c r="H12" s="234">
        <v>0</v>
      </c>
      <c r="I12" s="234">
        <v>0</v>
      </c>
      <c r="J12" s="234">
        <v>0</v>
      </c>
      <c r="K12" s="9"/>
      <c r="L12" s="4"/>
    </row>
    <row r="13" spans="1:12" x14ac:dyDescent="0.3">
      <c r="A13" s="229" t="s">
        <v>267</v>
      </c>
      <c r="B13" s="242">
        <v>2</v>
      </c>
      <c r="C13" s="242">
        <v>2</v>
      </c>
      <c r="D13" s="241">
        <v>2</v>
      </c>
      <c r="E13" s="241">
        <v>2</v>
      </c>
      <c r="F13" s="241">
        <v>2</v>
      </c>
      <c r="G13" s="234">
        <v>1</v>
      </c>
      <c r="H13" s="234">
        <v>1</v>
      </c>
      <c r="I13" s="234">
        <v>1</v>
      </c>
      <c r="J13" s="234">
        <v>1</v>
      </c>
      <c r="K13" s="9"/>
      <c r="L13" s="4"/>
    </row>
    <row r="14" spans="1:12" x14ac:dyDescent="0.3">
      <c r="A14" s="229" t="s">
        <v>268</v>
      </c>
      <c r="B14" s="233">
        <v>4</v>
      </c>
      <c r="C14" s="233">
        <v>6</v>
      </c>
      <c r="D14" s="233">
        <v>5</v>
      </c>
      <c r="E14" s="233">
        <v>2</v>
      </c>
      <c r="F14" s="233">
        <v>2</v>
      </c>
      <c r="G14" s="234">
        <v>1.5</v>
      </c>
      <c r="H14" s="234">
        <v>0.4</v>
      </c>
      <c r="I14" s="234">
        <v>1</v>
      </c>
      <c r="J14" s="234">
        <v>0.5</v>
      </c>
      <c r="K14" s="9"/>
      <c r="L14" s="4"/>
    </row>
    <row r="15" spans="1:12" x14ac:dyDescent="0.3">
      <c r="A15" s="229" t="s">
        <v>269</v>
      </c>
      <c r="B15" s="233">
        <v>1</v>
      </c>
      <c r="C15" s="233">
        <v>1</v>
      </c>
      <c r="D15" s="233">
        <v>1</v>
      </c>
      <c r="E15" s="233">
        <v>1</v>
      </c>
      <c r="F15" s="233">
        <v>1</v>
      </c>
      <c r="G15" s="234">
        <v>1</v>
      </c>
      <c r="H15" s="234">
        <v>1</v>
      </c>
      <c r="I15" s="234">
        <v>1</v>
      </c>
      <c r="J15" s="234">
        <v>1</v>
      </c>
      <c r="K15" s="9"/>
      <c r="L15" s="4"/>
    </row>
    <row r="16" spans="1:12" x14ac:dyDescent="0.3">
      <c r="A16" s="229" t="s">
        <v>270</v>
      </c>
      <c r="B16" s="233">
        <v>2</v>
      </c>
      <c r="C16" s="233">
        <v>4</v>
      </c>
      <c r="D16" s="233">
        <v>4</v>
      </c>
      <c r="E16" s="233">
        <v>4</v>
      </c>
      <c r="F16" s="233">
        <v>4</v>
      </c>
      <c r="G16" s="234">
        <v>2</v>
      </c>
      <c r="H16" s="234">
        <v>1</v>
      </c>
      <c r="I16" s="234">
        <v>1</v>
      </c>
      <c r="J16" s="234">
        <v>2</v>
      </c>
      <c r="K16" s="9"/>
      <c r="L16" s="4"/>
    </row>
    <row r="17" spans="1:12" x14ac:dyDescent="0.3">
      <c r="A17" s="229" t="s">
        <v>271</v>
      </c>
      <c r="B17" s="233">
        <v>2</v>
      </c>
      <c r="C17" s="233">
        <v>1</v>
      </c>
      <c r="D17" s="233">
        <v>1</v>
      </c>
      <c r="E17" s="233">
        <v>1</v>
      </c>
      <c r="F17" s="233">
        <v>1</v>
      </c>
      <c r="G17" s="234">
        <v>0.5</v>
      </c>
      <c r="H17" s="234">
        <v>1</v>
      </c>
      <c r="I17" s="234">
        <v>1</v>
      </c>
      <c r="J17" s="234">
        <v>0.5</v>
      </c>
      <c r="K17" s="9"/>
      <c r="L17" s="4"/>
    </row>
    <row r="18" spans="1:12" x14ac:dyDescent="0.3">
      <c r="A18" s="236" t="s">
        <v>56</v>
      </c>
      <c r="B18" s="237">
        <v>20</v>
      </c>
      <c r="C18" s="237">
        <v>23</v>
      </c>
      <c r="D18" s="237">
        <v>22</v>
      </c>
      <c r="E18" s="237">
        <v>14</v>
      </c>
      <c r="F18" s="237">
        <v>13</v>
      </c>
      <c r="G18" s="238">
        <v>1.1499999999999999</v>
      </c>
      <c r="H18" s="238">
        <v>0.63636363636363635</v>
      </c>
      <c r="I18" s="238">
        <v>0.9285714285714286</v>
      </c>
      <c r="J18" s="238">
        <v>0.65</v>
      </c>
      <c r="K18" s="9"/>
      <c r="L18" s="4"/>
    </row>
    <row r="19" spans="1:12" x14ac:dyDescent="0.3">
      <c r="A19" s="239"/>
      <c r="B19" s="240"/>
      <c r="C19" s="240"/>
      <c r="D19" s="240"/>
      <c r="E19" s="240"/>
      <c r="F19" s="240"/>
      <c r="G19" s="240"/>
      <c r="H19" s="240"/>
      <c r="I19" s="240"/>
      <c r="J19" s="240"/>
      <c r="K19" s="9"/>
      <c r="L19" s="4"/>
    </row>
    <row r="20" spans="1:12" ht="16.2" thickBot="1" x14ac:dyDescent="0.35">
      <c r="A20" s="580" t="s">
        <v>55</v>
      </c>
      <c r="B20" s="580"/>
      <c r="C20" s="580"/>
      <c r="D20" s="580"/>
      <c r="E20" s="580"/>
      <c r="F20" s="580"/>
      <c r="G20" s="580"/>
      <c r="H20" s="580"/>
      <c r="I20" s="580"/>
      <c r="J20" s="580"/>
      <c r="K20" s="9"/>
      <c r="L20" s="4"/>
    </row>
    <row r="21" spans="1:12" ht="31.8" thickBot="1" x14ac:dyDescent="0.35">
      <c r="A21" s="227" t="s">
        <v>73</v>
      </c>
      <c r="B21" s="25" t="s">
        <v>74</v>
      </c>
      <c r="C21" s="25" t="s">
        <v>75</v>
      </c>
      <c r="D21" s="26" t="s">
        <v>76</v>
      </c>
      <c r="E21" s="26" t="s">
        <v>77</v>
      </c>
      <c r="F21" s="26" t="s">
        <v>78</v>
      </c>
      <c r="G21" s="27" t="s">
        <v>79</v>
      </c>
      <c r="H21" s="27" t="s">
        <v>80</v>
      </c>
      <c r="I21" s="27" t="s">
        <v>81</v>
      </c>
      <c r="J21" s="28" t="s">
        <v>82</v>
      </c>
      <c r="K21" s="9"/>
      <c r="L21" s="4"/>
    </row>
    <row r="22" spans="1:12" x14ac:dyDescent="0.3">
      <c r="A22" s="228" t="s">
        <v>258</v>
      </c>
      <c r="B22" s="231">
        <v>0</v>
      </c>
      <c r="C22" s="231">
        <v>0</v>
      </c>
      <c r="D22" s="231">
        <v>0</v>
      </c>
      <c r="E22" s="231">
        <v>0</v>
      </c>
      <c r="F22" s="231">
        <v>0</v>
      </c>
      <c r="G22" s="232">
        <v>0</v>
      </c>
      <c r="H22" s="232">
        <v>0</v>
      </c>
      <c r="I22" s="232">
        <v>0</v>
      </c>
      <c r="J22" s="232">
        <v>0</v>
      </c>
      <c r="K22" s="9"/>
      <c r="L22" s="4"/>
    </row>
    <row r="23" spans="1:12" ht="20.25" customHeight="1" x14ac:dyDescent="0.3">
      <c r="A23" s="229" t="s">
        <v>259</v>
      </c>
      <c r="B23" s="233">
        <v>4</v>
      </c>
      <c r="C23" s="233">
        <v>5</v>
      </c>
      <c r="D23" s="233">
        <v>5</v>
      </c>
      <c r="E23" s="233">
        <v>3</v>
      </c>
      <c r="F23" s="233">
        <v>2</v>
      </c>
      <c r="G23" s="234">
        <v>1.25</v>
      </c>
      <c r="H23" s="234">
        <v>0.6</v>
      </c>
      <c r="I23" s="234">
        <v>0.66666666666666663</v>
      </c>
      <c r="J23" s="234">
        <v>0.5</v>
      </c>
      <c r="K23" s="9"/>
      <c r="L23" s="4"/>
    </row>
    <row r="24" spans="1:12" x14ac:dyDescent="0.3">
      <c r="A24" s="229" t="s">
        <v>260</v>
      </c>
      <c r="B24" s="233">
        <v>0</v>
      </c>
      <c r="C24" s="233">
        <v>0</v>
      </c>
      <c r="D24" s="233">
        <v>0</v>
      </c>
      <c r="E24" s="233">
        <v>0</v>
      </c>
      <c r="F24" s="233">
        <v>0</v>
      </c>
      <c r="G24" s="234">
        <v>0</v>
      </c>
      <c r="H24" s="234">
        <v>0</v>
      </c>
      <c r="I24" s="234">
        <v>0</v>
      </c>
      <c r="J24" s="234">
        <v>0</v>
      </c>
      <c r="K24" s="9"/>
      <c r="L24" s="4"/>
    </row>
    <row r="25" spans="1:12" x14ac:dyDescent="0.3">
      <c r="A25" s="229" t="s">
        <v>261</v>
      </c>
      <c r="B25" s="233">
        <v>0</v>
      </c>
      <c r="C25" s="233">
        <v>0</v>
      </c>
      <c r="D25" s="233">
        <v>0</v>
      </c>
      <c r="E25" s="233">
        <v>0</v>
      </c>
      <c r="F25" s="233">
        <v>0</v>
      </c>
      <c r="G25" s="234">
        <v>0</v>
      </c>
      <c r="H25" s="234">
        <v>0</v>
      </c>
      <c r="I25" s="234">
        <v>0</v>
      </c>
      <c r="J25" s="234">
        <v>0</v>
      </c>
      <c r="K25" s="8"/>
    </row>
    <row r="26" spans="1:12" ht="19.5" customHeight="1" x14ac:dyDescent="0.3">
      <c r="A26" s="229" t="s">
        <v>262</v>
      </c>
      <c r="B26" s="233">
        <v>0</v>
      </c>
      <c r="C26" s="233">
        <v>0</v>
      </c>
      <c r="D26" s="233">
        <v>0</v>
      </c>
      <c r="E26" s="233">
        <v>0</v>
      </c>
      <c r="F26" s="233">
        <v>0</v>
      </c>
      <c r="G26" s="234">
        <v>0</v>
      </c>
      <c r="H26" s="234">
        <v>0</v>
      </c>
      <c r="I26" s="234">
        <v>0</v>
      </c>
      <c r="J26" s="234">
        <v>0</v>
      </c>
      <c r="K26" s="8"/>
    </row>
    <row r="27" spans="1:12" ht="20.25" customHeight="1" x14ac:dyDescent="0.3">
      <c r="A27" s="229" t="s">
        <v>263</v>
      </c>
      <c r="B27" s="233">
        <v>4</v>
      </c>
      <c r="C27" s="233">
        <v>19</v>
      </c>
      <c r="D27" s="233">
        <v>19</v>
      </c>
      <c r="E27" s="233">
        <v>15</v>
      </c>
      <c r="F27" s="233">
        <v>14</v>
      </c>
      <c r="G27" s="234">
        <v>4.75</v>
      </c>
      <c r="H27" s="234">
        <v>0.78947368421052633</v>
      </c>
      <c r="I27" s="234">
        <v>0.93333333333333335</v>
      </c>
      <c r="J27" s="234">
        <v>3.5</v>
      </c>
      <c r="K27" s="8"/>
    </row>
    <row r="28" spans="1:12" ht="19.5" customHeight="1" x14ac:dyDescent="0.3">
      <c r="A28" s="229" t="s">
        <v>264</v>
      </c>
      <c r="B28" s="233">
        <v>0</v>
      </c>
      <c r="C28" s="233">
        <v>0</v>
      </c>
      <c r="D28" s="233">
        <v>0</v>
      </c>
      <c r="E28" s="233">
        <v>0</v>
      </c>
      <c r="F28" s="233">
        <v>0</v>
      </c>
      <c r="G28" s="234">
        <v>0</v>
      </c>
      <c r="H28" s="234">
        <v>0</v>
      </c>
      <c r="I28" s="234">
        <v>0</v>
      </c>
      <c r="J28" s="234">
        <v>0</v>
      </c>
      <c r="K28" s="8"/>
    </row>
    <row r="29" spans="1:12" ht="18.75" customHeight="1" x14ac:dyDescent="0.3">
      <c r="A29" s="229" t="s">
        <v>265</v>
      </c>
      <c r="B29" s="233">
        <v>3</v>
      </c>
      <c r="C29" s="233">
        <v>1</v>
      </c>
      <c r="D29" s="233">
        <v>1</v>
      </c>
      <c r="E29" s="233">
        <v>1</v>
      </c>
      <c r="F29" s="233">
        <v>1</v>
      </c>
      <c r="G29" s="234">
        <v>0.33333333333333331</v>
      </c>
      <c r="H29" s="234">
        <v>1</v>
      </c>
      <c r="I29" s="234">
        <v>1</v>
      </c>
      <c r="J29" s="234">
        <v>0.33333333333333331</v>
      </c>
      <c r="K29" s="8"/>
    </row>
    <row r="30" spans="1:12" ht="15.6" customHeight="1" x14ac:dyDescent="0.3">
      <c r="A30" s="230" t="s">
        <v>266</v>
      </c>
      <c r="B30" s="241">
        <v>2</v>
      </c>
      <c r="C30" s="241">
        <v>2</v>
      </c>
      <c r="D30" s="241">
        <v>2</v>
      </c>
      <c r="E30" s="241">
        <v>2</v>
      </c>
      <c r="F30" s="241">
        <v>0</v>
      </c>
      <c r="G30" s="234">
        <v>1</v>
      </c>
      <c r="H30" s="234">
        <v>1</v>
      </c>
      <c r="I30" s="234">
        <v>0</v>
      </c>
      <c r="J30" s="234">
        <v>0</v>
      </c>
      <c r="K30" s="8"/>
    </row>
    <row r="31" spans="1:12" x14ac:dyDescent="0.3">
      <c r="A31" s="229" t="s">
        <v>267</v>
      </c>
      <c r="B31" s="242">
        <v>1</v>
      </c>
      <c r="C31" s="242">
        <v>1</v>
      </c>
      <c r="D31" s="241">
        <v>1</v>
      </c>
      <c r="E31" s="241">
        <v>1</v>
      </c>
      <c r="F31" s="241">
        <v>1</v>
      </c>
      <c r="G31" s="234">
        <v>1</v>
      </c>
      <c r="H31" s="234">
        <v>1</v>
      </c>
      <c r="I31" s="234">
        <v>1</v>
      </c>
      <c r="J31" s="234">
        <v>1</v>
      </c>
      <c r="K31" s="8"/>
    </row>
    <row r="32" spans="1:12" ht="16.2" customHeight="1" x14ac:dyDescent="0.3">
      <c r="A32" s="229" t="s">
        <v>268</v>
      </c>
      <c r="B32" s="233">
        <v>1</v>
      </c>
      <c r="C32" s="233">
        <v>3</v>
      </c>
      <c r="D32" s="233">
        <v>2</v>
      </c>
      <c r="E32" s="233">
        <v>2</v>
      </c>
      <c r="F32" s="233">
        <v>2</v>
      </c>
      <c r="G32" s="234">
        <v>3</v>
      </c>
      <c r="H32" s="234">
        <v>1</v>
      </c>
      <c r="I32" s="234">
        <v>1</v>
      </c>
      <c r="J32" s="234">
        <v>2</v>
      </c>
      <c r="K32" s="8"/>
    </row>
    <row r="33" spans="1:11" x14ac:dyDescent="0.3">
      <c r="A33" s="229" t="s">
        <v>269</v>
      </c>
      <c r="B33" s="233">
        <v>0</v>
      </c>
      <c r="C33" s="233">
        <v>0</v>
      </c>
      <c r="D33" s="233">
        <v>0</v>
      </c>
      <c r="E33" s="233">
        <v>0</v>
      </c>
      <c r="F33" s="233">
        <v>0</v>
      </c>
      <c r="G33" s="234">
        <v>0</v>
      </c>
      <c r="H33" s="234">
        <v>0</v>
      </c>
      <c r="I33" s="234">
        <v>0</v>
      </c>
      <c r="J33" s="234">
        <v>0</v>
      </c>
      <c r="K33" s="8"/>
    </row>
    <row r="34" spans="1:11" x14ac:dyDescent="0.3">
      <c r="A34" s="229" t="s">
        <v>270</v>
      </c>
      <c r="B34" s="233">
        <v>10</v>
      </c>
      <c r="C34" s="233">
        <v>1</v>
      </c>
      <c r="D34" s="233">
        <v>1</v>
      </c>
      <c r="E34" s="233">
        <v>1</v>
      </c>
      <c r="F34" s="233">
        <v>1</v>
      </c>
      <c r="G34" s="234">
        <v>0.1</v>
      </c>
      <c r="H34" s="234">
        <v>1</v>
      </c>
      <c r="I34" s="234">
        <v>1</v>
      </c>
      <c r="J34" s="234">
        <v>0.1</v>
      </c>
      <c r="K34" s="8"/>
    </row>
    <row r="35" spans="1:11" x14ac:dyDescent="0.3">
      <c r="A35" s="229" t="s">
        <v>271</v>
      </c>
      <c r="B35" s="233">
        <v>5</v>
      </c>
      <c r="C35" s="233">
        <v>3</v>
      </c>
      <c r="D35" s="233">
        <v>3</v>
      </c>
      <c r="E35" s="233">
        <v>3</v>
      </c>
      <c r="F35" s="233">
        <v>2</v>
      </c>
      <c r="G35" s="234">
        <v>0.6</v>
      </c>
      <c r="H35" s="234">
        <v>1</v>
      </c>
      <c r="I35" s="234">
        <v>0.66666666666666663</v>
      </c>
      <c r="J35" s="234">
        <v>0.4</v>
      </c>
      <c r="K35" s="8"/>
    </row>
    <row r="36" spans="1:11" x14ac:dyDescent="0.3">
      <c r="A36" s="236" t="s">
        <v>56</v>
      </c>
      <c r="B36" s="237">
        <v>30</v>
      </c>
      <c r="C36" s="237">
        <v>35</v>
      </c>
      <c r="D36" s="237">
        <v>34</v>
      </c>
      <c r="E36" s="237">
        <v>28</v>
      </c>
      <c r="F36" s="237">
        <v>23</v>
      </c>
      <c r="G36" s="238">
        <v>1.1666666666666667</v>
      </c>
      <c r="H36" s="238">
        <v>0.82352941176470584</v>
      </c>
      <c r="I36" s="238">
        <v>0.8214285714285714</v>
      </c>
      <c r="J36" s="238">
        <v>0.76666666666666672</v>
      </c>
      <c r="K36" s="8"/>
    </row>
    <row r="37" spans="1:11" x14ac:dyDescent="0.3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8"/>
    </row>
    <row r="38" spans="1:11" ht="16.2" thickBot="1" x14ac:dyDescent="0.35">
      <c r="A38" s="583" t="s">
        <v>89</v>
      </c>
      <c r="B38" s="584"/>
      <c r="C38" s="584"/>
      <c r="D38" s="584"/>
      <c r="E38" s="584"/>
      <c r="F38" s="575"/>
      <c r="G38" s="575"/>
      <c r="H38" s="575"/>
      <c r="I38" s="575"/>
      <c r="J38" s="575"/>
      <c r="K38" s="8"/>
    </row>
    <row r="39" spans="1:11" ht="63" thickBot="1" x14ac:dyDescent="0.35">
      <c r="A39" s="244" t="s">
        <v>73</v>
      </c>
      <c r="B39" s="25" t="s">
        <v>75</v>
      </c>
      <c r="C39" s="26" t="s">
        <v>76</v>
      </c>
      <c r="D39" s="26" t="s">
        <v>77</v>
      </c>
      <c r="E39" s="26" t="s">
        <v>78</v>
      </c>
      <c r="F39" s="27" t="s">
        <v>84</v>
      </c>
      <c r="G39" s="27" t="s">
        <v>85</v>
      </c>
      <c r="H39" s="27" t="s">
        <v>86</v>
      </c>
      <c r="I39" s="28" t="s">
        <v>87</v>
      </c>
      <c r="J39" s="243"/>
      <c r="K39" s="8"/>
    </row>
    <row r="40" spans="1:11" x14ac:dyDescent="0.3">
      <c r="A40" s="228" t="s">
        <v>258</v>
      </c>
      <c r="B40" s="231">
        <v>2</v>
      </c>
      <c r="C40" s="231">
        <v>2</v>
      </c>
      <c r="D40" s="231">
        <v>1</v>
      </c>
      <c r="E40" s="231">
        <v>1</v>
      </c>
      <c r="F40" s="245">
        <v>100</v>
      </c>
      <c r="G40" s="245">
        <v>100</v>
      </c>
      <c r="H40" s="245">
        <v>100</v>
      </c>
      <c r="I40" s="245">
        <v>100</v>
      </c>
      <c r="J40" s="243"/>
      <c r="K40" s="8"/>
    </row>
    <row r="41" spans="1:11" x14ac:dyDescent="0.3">
      <c r="A41" s="229" t="s">
        <v>259</v>
      </c>
      <c r="B41" s="233">
        <v>1</v>
      </c>
      <c r="C41" s="233">
        <v>1</v>
      </c>
      <c r="D41" s="233">
        <v>1</v>
      </c>
      <c r="E41" s="233">
        <v>1</v>
      </c>
      <c r="F41" s="246">
        <v>14.285714285714285</v>
      </c>
      <c r="G41" s="246">
        <v>14.285714285714285</v>
      </c>
      <c r="H41" s="246">
        <v>33.333333333333329</v>
      </c>
      <c r="I41" s="246">
        <v>50</v>
      </c>
      <c r="J41" s="243"/>
      <c r="K41" s="8"/>
    </row>
    <row r="42" spans="1:11" x14ac:dyDescent="0.3">
      <c r="A42" s="229" t="s">
        <v>260</v>
      </c>
      <c r="B42" s="233">
        <v>1</v>
      </c>
      <c r="C42" s="233">
        <v>1</v>
      </c>
      <c r="D42" s="233">
        <v>0</v>
      </c>
      <c r="E42" s="233">
        <v>0</v>
      </c>
      <c r="F42" s="246">
        <v>100</v>
      </c>
      <c r="G42" s="246">
        <v>100</v>
      </c>
      <c r="H42" s="246">
        <v>0</v>
      </c>
      <c r="I42" s="246">
        <v>0</v>
      </c>
      <c r="J42" s="243"/>
      <c r="K42" s="8"/>
    </row>
    <row r="43" spans="1:11" x14ac:dyDescent="0.3">
      <c r="A43" s="229" t="s">
        <v>261</v>
      </c>
      <c r="B43" s="233">
        <v>0</v>
      </c>
      <c r="C43" s="233">
        <v>0</v>
      </c>
      <c r="D43" s="233">
        <v>0</v>
      </c>
      <c r="E43" s="233">
        <v>0</v>
      </c>
      <c r="F43" s="246">
        <v>0</v>
      </c>
      <c r="G43" s="246">
        <v>0</v>
      </c>
      <c r="H43" s="246">
        <v>0</v>
      </c>
      <c r="I43" s="246">
        <v>0</v>
      </c>
      <c r="J43" s="243"/>
      <c r="K43" s="8"/>
    </row>
    <row r="44" spans="1:11" x14ac:dyDescent="0.3">
      <c r="A44" s="229" t="s">
        <v>262</v>
      </c>
      <c r="B44" s="233">
        <v>0</v>
      </c>
      <c r="C44" s="233">
        <v>0</v>
      </c>
      <c r="D44" s="233">
        <v>0</v>
      </c>
      <c r="E44" s="233">
        <v>0</v>
      </c>
      <c r="F44" s="246">
        <v>0</v>
      </c>
      <c r="G44" s="246">
        <v>0</v>
      </c>
      <c r="H44" s="246">
        <v>0</v>
      </c>
      <c r="I44" s="246">
        <v>0</v>
      </c>
      <c r="J44" s="243"/>
      <c r="K44" s="8"/>
    </row>
    <row r="45" spans="1:11" x14ac:dyDescent="0.3">
      <c r="A45" s="229" t="s">
        <v>263</v>
      </c>
      <c r="B45" s="233">
        <v>11</v>
      </c>
      <c r="C45" s="233">
        <v>10</v>
      </c>
      <c r="D45" s="233">
        <v>10</v>
      </c>
      <c r="E45" s="233">
        <v>9</v>
      </c>
      <c r="F45" s="246">
        <v>57.894736842105267</v>
      </c>
      <c r="G45" s="246">
        <v>52.631578947368418</v>
      </c>
      <c r="H45" s="246">
        <v>66.666666666666657</v>
      </c>
      <c r="I45" s="246">
        <v>64.285714285714292</v>
      </c>
      <c r="J45" s="243"/>
      <c r="K45" s="8"/>
    </row>
    <row r="46" spans="1:11" x14ac:dyDescent="0.3">
      <c r="A46" s="229" t="s">
        <v>264</v>
      </c>
      <c r="B46" s="233">
        <v>3</v>
      </c>
      <c r="C46" s="233">
        <v>3</v>
      </c>
      <c r="D46" s="233">
        <v>2</v>
      </c>
      <c r="E46" s="233">
        <v>1</v>
      </c>
      <c r="F46" s="246">
        <v>75</v>
      </c>
      <c r="G46" s="246">
        <v>75</v>
      </c>
      <c r="H46" s="246">
        <v>66.666666666666657</v>
      </c>
      <c r="I46" s="246">
        <v>50</v>
      </c>
      <c r="J46" s="243"/>
      <c r="K46" s="8"/>
    </row>
    <row r="47" spans="1:11" x14ac:dyDescent="0.3">
      <c r="A47" s="229" t="s">
        <v>265</v>
      </c>
      <c r="B47" s="241">
        <v>0</v>
      </c>
      <c r="C47" s="241">
        <v>0</v>
      </c>
      <c r="D47" s="241">
        <v>0</v>
      </c>
      <c r="E47" s="241">
        <v>0</v>
      </c>
      <c r="F47" s="246">
        <v>0</v>
      </c>
      <c r="G47" s="246">
        <v>0</v>
      </c>
      <c r="H47" s="246">
        <v>0</v>
      </c>
      <c r="I47" s="246">
        <v>0</v>
      </c>
      <c r="J47" s="243"/>
      <c r="K47" s="8"/>
    </row>
    <row r="48" spans="1:11" ht="18" customHeight="1" x14ac:dyDescent="0.3">
      <c r="A48" s="229" t="s">
        <v>266</v>
      </c>
      <c r="B48" s="242">
        <v>1</v>
      </c>
      <c r="C48" s="241">
        <v>1</v>
      </c>
      <c r="D48" s="241">
        <v>1</v>
      </c>
      <c r="E48" s="241">
        <v>1</v>
      </c>
      <c r="F48" s="246">
        <v>50</v>
      </c>
      <c r="G48" s="246">
        <v>50</v>
      </c>
      <c r="H48" s="246">
        <v>50</v>
      </c>
      <c r="I48" s="246">
        <v>0</v>
      </c>
      <c r="J48" s="243"/>
      <c r="K48" s="8"/>
    </row>
    <row r="49" spans="1:11" x14ac:dyDescent="0.3">
      <c r="A49" s="229" t="s">
        <v>267</v>
      </c>
      <c r="B49" s="233">
        <v>1</v>
      </c>
      <c r="C49" s="233">
        <v>1</v>
      </c>
      <c r="D49" s="233">
        <v>1</v>
      </c>
      <c r="E49" s="233">
        <v>1</v>
      </c>
      <c r="F49" s="246">
        <v>33.333333333333329</v>
      </c>
      <c r="G49" s="246">
        <v>33.333333333333329</v>
      </c>
      <c r="H49" s="246">
        <v>33.333333333333329</v>
      </c>
      <c r="I49" s="246">
        <v>33.333333333333329</v>
      </c>
      <c r="J49" s="243"/>
      <c r="K49" s="8"/>
    </row>
    <row r="50" spans="1:11" ht="18.600000000000001" customHeight="1" x14ac:dyDescent="0.3">
      <c r="A50" s="229" t="s">
        <v>268</v>
      </c>
      <c r="B50" s="233">
        <v>5</v>
      </c>
      <c r="C50" s="233">
        <v>5</v>
      </c>
      <c r="D50" s="233">
        <v>2</v>
      </c>
      <c r="E50" s="233">
        <v>2</v>
      </c>
      <c r="F50" s="246">
        <v>55.555555555555557</v>
      </c>
      <c r="G50" s="246">
        <v>71.428571428571431</v>
      </c>
      <c r="H50" s="246">
        <v>50</v>
      </c>
      <c r="I50" s="246">
        <v>50</v>
      </c>
      <c r="J50" s="243"/>
      <c r="K50" s="8"/>
    </row>
    <row r="51" spans="1:11" x14ac:dyDescent="0.3">
      <c r="A51" s="229" t="s">
        <v>269</v>
      </c>
      <c r="B51" s="233">
        <v>1</v>
      </c>
      <c r="C51" s="233">
        <v>1</v>
      </c>
      <c r="D51" s="233">
        <v>1</v>
      </c>
      <c r="E51" s="233">
        <v>1</v>
      </c>
      <c r="F51" s="246">
        <v>100</v>
      </c>
      <c r="G51" s="246">
        <v>100</v>
      </c>
      <c r="H51" s="246">
        <v>100</v>
      </c>
      <c r="I51" s="246">
        <v>100</v>
      </c>
      <c r="J51" s="243"/>
      <c r="K51" s="8"/>
    </row>
    <row r="52" spans="1:11" x14ac:dyDescent="0.3">
      <c r="A52" s="229" t="s">
        <v>270</v>
      </c>
      <c r="B52" s="233">
        <v>4</v>
      </c>
      <c r="C52" s="233">
        <v>4</v>
      </c>
      <c r="D52" s="233">
        <v>4</v>
      </c>
      <c r="E52" s="233">
        <v>4</v>
      </c>
      <c r="F52" s="246">
        <v>80</v>
      </c>
      <c r="G52" s="246">
        <v>80</v>
      </c>
      <c r="H52" s="246">
        <v>80</v>
      </c>
      <c r="I52" s="246">
        <v>80</v>
      </c>
      <c r="J52" s="243"/>
      <c r="K52" s="8"/>
    </row>
    <row r="53" spans="1:11" x14ac:dyDescent="0.3">
      <c r="A53" s="229" t="s">
        <v>271</v>
      </c>
      <c r="B53" s="233">
        <v>0</v>
      </c>
      <c r="C53" s="233">
        <v>0</v>
      </c>
      <c r="D53" s="233">
        <v>0</v>
      </c>
      <c r="E53" s="233">
        <v>0</v>
      </c>
      <c r="F53" s="246">
        <v>0</v>
      </c>
      <c r="G53" s="246">
        <v>0</v>
      </c>
      <c r="H53" s="246">
        <v>0</v>
      </c>
      <c r="I53" s="246">
        <v>0</v>
      </c>
      <c r="J53" s="243"/>
      <c r="K53" s="8"/>
    </row>
    <row r="54" spans="1:11" x14ac:dyDescent="0.3">
      <c r="A54" s="247" t="s">
        <v>56</v>
      </c>
      <c r="B54" s="237">
        <v>30</v>
      </c>
      <c r="C54" s="237">
        <v>29</v>
      </c>
      <c r="D54" s="237">
        <v>23</v>
      </c>
      <c r="E54" s="237">
        <v>21</v>
      </c>
      <c r="F54" s="248">
        <v>51.724137931034484</v>
      </c>
      <c r="G54" s="248">
        <v>51.785714285714292</v>
      </c>
      <c r="H54" s="248">
        <v>54.761904761904766</v>
      </c>
      <c r="I54" s="248">
        <v>58.333333333333336</v>
      </c>
      <c r="J54" s="243"/>
      <c r="K54" s="8"/>
    </row>
    <row r="55" spans="1:11" x14ac:dyDescent="0.3">
      <c r="A55" s="240"/>
      <c r="B55" s="240"/>
      <c r="C55" s="240"/>
      <c r="D55" s="243"/>
      <c r="E55" s="240"/>
      <c r="F55" s="243"/>
      <c r="G55" s="243"/>
      <c r="H55" s="243"/>
      <c r="I55" s="249"/>
      <c r="J55" s="243"/>
      <c r="K55" s="8"/>
    </row>
    <row r="56" spans="1:11" x14ac:dyDescent="0.3">
      <c r="A56" s="240"/>
      <c r="B56" s="240"/>
      <c r="C56" s="240"/>
      <c r="D56" s="240"/>
      <c r="E56" s="240"/>
      <c r="F56" s="243"/>
      <c r="G56" s="243"/>
      <c r="H56" s="243"/>
      <c r="I56" s="243"/>
      <c r="J56" s="243"/>
      <c r="K56" s="8"/>
    </row>
    <row r="57" spans="1:11" ht="17.25" customHeight="1" thickBot="1" x14ac:dyDescent="0.35">
      <c r="A57" s="585" t="s">
        <v>90</v>
      </c>
      <c r="B57" s="585"/>
      <c r="C57" s="585"/>
      <c r="D57" s="585"/>
      <c r="E57" s="585"/>
      <c r="F57" s="586"/>
      <c r="G57" s="586"/>
      <c r="H57" s="586"/>
      <c r="I57" s="586"/>
      <c r="J57" s="243"/>
      <c r="K57" s="8"/>
    </row>
    <row r="58" spans="1:11" ht="63" thickBot="1" x14ac:dyDescent="0.35">
      <c r="A58" s="244" t="s">
        <v>73</v>
      </c>
      <c r="B58" s="25" t="s">
        <v>75</v>
      </c>
      <c r="C58" s="26" t="s">
        <v>76</v>
      </c>
      <c r="D58" s="26" t="s">
        <v>77</v>
      </c>
      <c r="E58" s="26" t="s">
        <v>78</v>
      </c>
      <c r="F58" s="27" t="s">
        <v>84</v>
      </c>
      <c r="G58" s="27" t="s">
        <v>85</v>
      </c>
      <c r="H58" s="27" t="s">
        <v>86</v>
      </c>
      <c r="I58" s="28" t="s">
        <v>87</v>
      </c>
      <c r="J58" s="243"/>
      <c r="K58" s="8"/>
    </row>
    <row r="59" spans="1:11" x14ac:dyDescent="0.3">
      <c r="A59" s="228" t="s">
        <v>258</v>
      </c>
      <c r="B59" s="231">
        <v>0</v>
      </c>
      <c r="C59" s="231">
        <v>0</v>
      </c>
      <c r="D59" s="231">
        <v>0</v>
      </c>
      <c r="E59" s="231">
        <v>0</v>
      </c>
      <c r="F59" s="245">
        <v>0</v>
      </c>
      <c r="G59" s="245">
        <v>0</v>
      </c>
      <c r="H59" s="245">
        <v>0</v>
      </c>
      <c r="I59" s="245">
        <v>0</v>
      </c>
      <c r="J59" s="243"/>
      <c r="K59" s="8"/>
    </row>
    <row r="60" spans="1:11" x14ac:dyDescent="0.3">
      <c r="A60" s="229" t="s">
        <v>259</v>
      </c>
      <c r="B60" s="233">
        <v>2</v>
      </c>
      <c r="C60" s="233">
        <v>2</v>
      </c>
      <c r="D60" s="233">
        <v>0</v>
      </c>
      <c r="E60" s="233">
        <v>0</v>
      </c>
      <c r="F60" s="246">
        <v>28.571428571428569</v>
      </c>
      <c r="G60" s="246">
        <v>28.571428571428569</v>
      </c>
      <c r="H60" s="246">
        <v>0</v>
      </c>
      <c r="I60" s="246">
        <v>0</v>
      </c>
      <c r="J60" s="243"/>
      <c r="K60" s="8"/>
    </row>
    <row r="61" spans="1:11" x14ac:dyDescent="0.3">
      <c r="A61" s="229" t="s">
        <v>260</v>
      </c>
      <c r="B61" s="233">
        <v>0</v>
      </c>
      <c r="C61" s="233">
        <v>0</v>
      </c>
      <c r="D61" s="233">
        <v>0</v>
      </c>
      <c r="E61" s="233">
        <v>0</v>
      </c>
      <c r="F61" s="246">
        <v>0</v>
      </c>
      <c r="G61" s="246">
        <v>0</v>
      </c>
      <c r="H61" s="246">
        <v>0</v>
      </c>
      <c r="I61" s="246">
        <v>0</v>
      </c>
      <c r="J61" s="243"/>
      <c r="K61" s="8"/>
    </row>
    <row r="62" spans="1:11" x14ac:dyDescent="0.3">
      <c r="A62" s="229" t="s">
        <v>261</v>
      </c>
      <c r="B62" s="233">
        <v>0</v>
      </c>
      <c r="C62" s="233">
        <v>0</v>
      </c>
      <c r="D62" s="233">
        <v>0</v>
      </c>
      <c r="E62" s="233">
        <v>0</v>
      </c>
      <c r="F62" s="246">
        <v>0</v>
      </c>
      <c r="G62" s="246">
        <v>0</v>
      </c>
      <c r="H62" s="246">
        <v>0</v>
      </c>
      <c r="I62" s="246">
        <v>0</v>
      </c>
      <c r="J62" s="243"/>
      <c r="K62" s="8"/>
    </row>
    <row r="63" spans="1:11" x14ac:dyDescent="0.3">
      <c r="A63" s="229" t="s">
        <v>262</v>
      </c>
      <c r="B63" s="233">
        <v>0</v>
      </c>
      <c r="C63" s="233">
        <v>0</v>
      </c>
      <c r="D63" s="233">
        <v>0</v>
      </c>
      <c r="E63" s="233">
        <v>0</v>
      </c>
      <c r="F63" s="246">
        <v>0</v>
      </c>
      <c r="G63" s="246">
        <v>0</v>
      </c>
      <c r="H63" s="246">
        <v>0</v>
      </c>
      <c r="I63" s="246">
        <v>0</v>
      </c>
      <c r="J63" s="243"/>
      <c r="K63" s="8"/>
    </row>
    <row r="64" spans="1:11" x14ac:dyDescent="0.3">
      <c r="A64" s="229" t="s">
        <v>263</v>
      </c>
      <c r="B64" s="233">
        <v>0</v>
      </c>
      <c r="C64" s="233">
        <v>0</v>
      </c>
      <c r="D64" s="233">
        <v>0</v>
      </c>
      <c r="E64" s="233">
        <v>0</v>
      </c>
      <c r="F64" s="246">
        <v>0</v>
      </c>
      <c r="G64" s="246">
        <v>0</v>
      </c>
      <c r="H64" s="246">
        <v>0</v>
      </c>
      <c r="I64" s="246">
        <v>0</v>
      </c>
      <c r="J64" s="243"/>
      <c r="K64" s="8"/>
    </row>
    <row r="65" spans="1:11" x14ac:dyDescent="0.3">
      <c r="A65" s="229" t="s">
        <v>264</v>
      </c>
      <c r="B65" s="233">
        <v>0</v>
      </c>
      <c r="C65" s="233">
        <v>0</v>
      </c>
      <c r="D65" s="233">
        <v>0</v>
      </c>
      <c r="E65" s="233">
        <v>0</v>
      </c>
      <c r="F65" s="246">
        <v>0</v>
      </c>
      <c r="G65" s="246">
        <v>0</v>
      </c>
      <c r="H65" s="246">
        <v>0</v>
      </c>
      <c r="I65" s="246">
        <v>0</v>
      </c>
      <c r="J65" s="243"/>
      <c r="K65" s="8"/>
    </row>
    <row r="66" spans="1:11" x14ac:dyDescent="0.3">
      <c r="A66" s="229" t="s">
        <v>265</v>
      </c>
      <c r="B66" s="233">
        <v>1</v>
      </c>
      <c r="C66" s="233">
        <v>0</v>
      </c>
      <c r="D66" s="233">
        <v>1</v>
      </c>
      <c r="E66" s="233">
        <v>1</v>
      </c>
      <c r="F66" s="246">
        <v>100</v>
      </c>
      <c r="G66" s="246">
        <v>0</v>
      </c>
      <c r="H66" s="246">
        <v>100</v>
      </c>
      <c r="I66" s="246">
        <v>100</v>
      </c>
      <c r="J66" s="243"/>
      <c r="K66" s="8"/>
    </row>
    <row r="67" spans="1:11" ht="19.2" customHeight="1" x14ac:dyDescent="0.3">
      <c r="A67" s="229" t="s">
        <v>266</v>
      </c>
      <c r="B67" s="233">
        <v>0</v>
      </c>
      <c r="C67" s="233">
        <v>0</v>
      </c>
      <c r="D67" s="233">
        <v>0</v>
      </c>
      <c r="E67" s="233">
        <v>0</v>
      </c>
      <c r="F67" s="246">
        <v>0</v>
      </c>
      <c r="G67" s="246">
        <v>0</v>
      </c>
      <c r="H67" s="246">
        <v>0</v>
      </c>
      <c r="I67" s="246">
        <v>0</v>
      </c>
      <c r="J67" s="243"/>
      <c r="K67" s="8"/>
    </row>
    <row r="68" spans="1:11" x14ac:dyDescent="0.3">
      <c r="A68" s="229" t="s">
        <v>267</v>
      </c>
      <c r="B68" s="233">
        <v>1</v>
      </c>
      <c r="C68" s="233">
        <v>1</v>
      </c>
      <c r="D68" s="233">
        <v>1</v>
      </c>
      <c r="E68" s="233">
        <v>1</v>
      </c>
      <c r="F68" s="246">
        <v>33.333333333333329</v>
      </c>
      <c r="G68" s="246">
        <v>33.333333333333329</v>
      </c>
      <c r="H68" s="246">
        <v>33.333333333333329</v>
      </c>
      <c r="I68" s="246">
        <v>33.333333333333329</v>
      </c>
      <c r="J68" s="243"/>
      <c r="K68" s="8"/>
    </row>
    <row r="69" spans="1:11" ht="18" customHeight="1" x14ac:dyDescent="0.3">
      <c r="A69" s="229" t="s">
        <v>268</v>
      </c>
      <c r="B69" s="233">
        <v>1</v>
      </c>
      <c r="C69" s="233">
        <v>1</v>
      </c>
      <c r="D69" s="233">
        <v>1</v>
      </c>
      <c r="E69" s="233">
        <v>1</v>
      </c>
      <c r="F69" s="246">
        <v>11.111111111111111</v>
      </c>
      <c r="G69" s="246">
        <v>14.285714285714285</v>
      </c>
      <c r="H69" s="246">
        <v>25</v>
      </c>
      <c r="I69" s="246">
        <v>25</v>
      </c>
      <c r="J69" s="243"/>
      <c r="K69" s="8"/>
    </row>
    <row r="70" spans="1:11" x14ac:dyDescent="0.3">
      <c r="A70" s="229" t="s">
        <v>269</v>
      </c>
      <c r="B70" s="233">
        <v>0</v>
      </c>
      <c r="C70" s="233">
        <v>0</v>
      </c>
      <c r="D70" s="233">
        <v>0</v>
      </c>
      <c r="E70" s="233">
        <v>0</v>
      </c>
      <c r="F70" s="246">
        <v>0</v>
      </c>
      <c r="G70" s="246">
        <v>0</v>
      </c>
      <c r="H70" s="246">
        <v>0</v>
      </c>
      <c r="I70" s="246">
        <v>0</v>
      </c>
      <c r="J70" s="243"/>
      <c r="K70" s="8"/>
    </row>
    <row r="71" spans="1:11" x14ac:dyDescent="0.3">
      <c r="A71" s="229" t="s">
        <v>270</v>
      </c>
      <c r="B71" s="233">
        <v>0</v>
      </c>
      <c r="C71" s="233">
        <v>0</v>
      </c>
      <c r="D71" s="233">
        <v>0</v>
      </c>
      <c r="E71" s="233">
        <v>0</v>
      </c>
      <c r="F71" s="246">
        <v>0</v>
      </c>
      <c r="G71" s="246">
        <v>0</v>
      </c>
      <c r="H71" s="246">
        <v>0</v>
      </c>
      <c r="I71" s="246">
        <v>0</v>
      </c>
      <c r="J71" s="243"/>
      <c r="K71" s="8"/>
    </row>
    <row r="72" spans="1:11" x14ac:dyDescent="0.3">
      <c r="A72" s="229" t="s">
        <v>271</v>
      </c>
      <c r="B72" s="233">
        <v>0</v>
      </c>
      <c r="C72" s="233">
        <v>0</v>
      </c>
      <c r="D72" s="233">
        <v>0</v>
      </c>
      <c r="E72" s="233">
        <v>0</v>
      </c>
      <c r="F72" s="246">
        <v>0</v>
      </c>
      <c r="G72" s="246">
        <v>0</v>
      </c>
      <c r="H72" s="246">
        <v>0</v>
      </c>
      <c r="I72" s="246">
        <v>0</v>
      </c>
      <c r="J72" s="243"/>
      <c r="K72" s="8"/>
    </row>
    <row r="73" spans="1:11" x14ac:dyDescent="0.3">
      <c r="A73" s="236" t="s">
        <v>56</v>
      </c>
      <c r="B73" s="237">
        <v>5</v>
      </c>
      <c r="C73" s="237">
        <v>4</v>
      </c>
      <c r="D73" s="237">
        <v>3</v>
      </c>
      <c r="E73" s="237">
        <v>3</v>
      </c>
      <c r="F73" s="248">
        <v>8.6206896551724146</v>
      </c>
      <c r="G73" s="248">
        <v>7.1428571428571423</v>
      </c>
      <c r="H73" s="248">
        <v>7.1428571428571423</v>
      </c>
      <c r="I73" s="248">
        <v>8.3333333333333321</v>
      </c>
      <c r="J73" s="243"/>
      <c r="K73" s="8"/>
    </row>
    <row r="74" spans="1:11" x14ac:dyDescent="0.3">
      <c r="A74" s="243"/>
      <c r="B74" s="243"/>
      <c r="C74" s="243"/>
      <c r="D74" s="243"/>
      <c r="E74" s="243"/>
      <c r="F74" s="243"/>
      <c r="G74" s="243"/>
      <c r="H74" s="243"/>
      <c r="I74" s="243"/>
      <c r="J74" s="243"/>
      <c r="K74" s="8"/>
    </row>
    <row r="75" spans="1:11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1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x14ac:dyDescent="0.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 x14ac:dyDescent="0.3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x14ac:dyDescent="0.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 spans="1:11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</row>
    <row r="117" spans="1:11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 spans="1:11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spans="1:11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 spans="1:11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spans="1:11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spans="1:11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 x14ac:dyDescent="0.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 x14ac:dyDescent="0.3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 x14ac:dyDescent="0.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x14ac:dyDescent="0.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x14ac:dyDescent="0.3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 x14ac:dyDescent="0.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1:11" x14ac:dyDescent="0.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pans="1:11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1:11" x14ac:dyDescent="0.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</row>
    <row r="132" spans="1:11" x14ac:dyDescent="0.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</row>
    <row r="133" spans="1:11" x14ac:dyDescent="0.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</row>
    <row r="134" spans="1:11" x14ac:dyDescent="0.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</row>
    <row r="135" spans="1:11" x14ac:dyDescent="0.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 spans="1:11" x14ac:dyDescent="0.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</row>
    <row r="137" spans="1:11" x14ac:dyDescent="0.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</row>
    <row r="138" spans="1:11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spans="1:11" x14ac:dyDescent="0.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</row>
    <row r="140" spans="1:11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 spans="1:11" x14ac:dyDescent="0.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</row>
    <row r="142" spans="1:11" x14ac:dyDescent="0.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</row>
    <row r="143" spans="1:11" x14ac:dyDescent="0.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</row>
    <row r="144" spans="1:11" x14ac:dyDescent="0.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</row>
    <row r="145" spans="1:11" x14ac:dyDescent="0.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</row>
    <row r="146" spans="1:11" x14ac:dyDescent="0.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spans="1:11" x14ac:dyDescent="0.3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 spans="1:11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 spans="1:11" x14ac:dyDescent="0.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</row>
    <row r="150" spans="1:11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spans="1:11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</row>
    <row r="152" spans="1:11" x14ac:dyDescent="0.3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</row>
    <row r="153" spans="1:11" x14ac:dyDescent="0.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</row>
    <row r="154" spans="1:11" x14ac:dyDescent="0.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</row>
    <row r="155" spans="1:11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</row>
    <row r="156" spans="1:11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</row>
    <row r="157" spans="1:11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</row>
    <row r="158" spans="1:11" x14ac:dyDescent="0.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</row>
    <row r="159" spans="1:11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</row>
    <row r="160" spans="1:11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</row>
    <row r="161" spans="1:11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</row>
    <row r="162" spans="1:11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</row>
    <row r="163" spans="1:11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</row>
    <row r="164" spans="1:11" x14ac:dyDescent="0.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</row>
    <row r="165" spans="1:11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</row>
  </sheetData>
  <mergeCells count="5">
    <mergeCell ref="A20:J20"/>
    <mergeCell ref="A2:J2"/>
    <mergeCell ref="A1:J1"/>
    <mergeCell ref="A38:J38"/>
    <mergeCell ref="A57:I57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19" max="9" man="1"/>
    <brk id="5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2"/>
  <sheetViews>
    <sheetView view="pageBreakPreview" zoomScaleNormal="100" zoomScaleSheetLayoutView="100" workbookViewId="0">
      <selection activeCell="B9" sqref="B9:K9"/>
    </sheetView>
  </sheetViews>
  <sheetFormatPr defaultRowHeight="15.6" x14ac:dyDescent="0.3"/>
  <cols>
    <col min="1" max="1" width="18.5" customWidth="1"/>
    <col min="2" max="2" width="9.09765625" customWidth="1"/>
    <col min="3" max="5" width="12.59765625" customWidth="1"/>
    <col min="6" max="6" width="15" customWidth="1"/>
    <col min="7" max="7" width="9.5" customWidth="1"/>
    <col min="8" max="8" width="10.3984375" customWidth="1"/>
    <col min="9" max="9" width="10.8984375" customWidth="1"/>
    <col min="11" max="11" width="9.296875" customWidth="1"/>
  </cols>
  <sheetData>
    <row r="1" spans="1:11" ht="20.25" customHeight="1" thickBot="1" x14ac:dyDescent="0.45">
      <c r="A1" s="598" t="s">
        <v>92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</row>
    <row r="2" spans="1:11" ht="15.75" customHeight="1" x14ac:dyDescent="0.3">
      <c r="A2" s="595" t="s">
        <v>93</v>
      </c>
      <c r="B2" s="593" t="s">
        <v>94</v>
      </c>
      <c r="C2" s="594"/>
      <c r="D2" s="250"/>
      <c r="E2" s="29"/>
      <c r="F2" s="29"/>
      <c r="G2" s="29"/>
      <c r="H2" s="593" t="s">
        <v>95</v>
      </c>
      <c r="I2" s="600"/>
      <c r="J2" s="601" t="s">
        <v>96</v>
      </c>
      <c r="K2" s="604" t="s">
        <v>97</v>
      </c>
    </row>
    <row r="3" spans="1:11" ht="15.75" customHeight="1" x14ac:dyDescent="0.3">
      <c r="A3" s="596"/>
      <c r="B3" s="21"/>
      <c r="C3" s="22"/>
      <c r="D3" s="18" t="s">
        <v>98</v>
      </c>
      <c r="E3" s="18"/>
      <c r="F3" s="18"/>
      <c r="G3" s="18"/>
      <c r="H3" s="21"/>
      <c r="I3" s="23"/>
      <c r="J3" s="602"/>
      <c r="K3" s="605"/>
    </row>
    <row r="4" spans="1:11" s="2" customFormat="1" ht="138.75" customHeight="1" x14ac:dyDescent="0.3">
      <c r="A4" s="597"/>
      <c r="B4" s="30" t="s">
        <v>99</v>
      </c>
      <c r="C4" s="55" t="s">
        <v>100</v>
      </c>
      <c r="D4" s="30" t="s">
        <v>101</v>
      </c>
      <c r="E4" s="30" t="s">
        <v>102</v>
      </c>
      <c r="F4" s="30" t="s">
        <v>103</v>
      </c>
      <c r="G4" s="30" t="s">
        <v>104</v>
      </c>
      <c r="H4" s="30" t="s">
        <v>105</v>
      </c>
      <c r="I4" s="30" t="s">
        <v>106</v>
      </c>
      <c r="J4" s="603"/>
      <c r="K4" s="606"/>
    </row>
    <row r="5" spans="1:11" x14ac:dyDescent="0.3">
      <c r="A5" s="587" t="s">
        <v>54</v>
      </c>
      <c r="B5" s="235">
        <v>1</v>
      </c>
      <c r="C5" s="233">
        <v>283</v>
      </c>
      <c r="D5" s="233">
        <v>0</v>
      </c>
      <c r="E5" s="233">
        <v>280</v>
      </c>
      <c r="F5" s="233">
        <v>0</v>
      </c>
      <c r="G5" s="233">
        <v>3</v>
      </c>
      <c r="H5" s="233">
        <v>54</v>
      </c>
      <c r="I5" s="233">
        <v>3</v>
      </c>
      <c r="J5" s="233">
        <v>79</v>
      </c>
      <c r="K5" s="233"/>
    </row>
    <row r="6" spans="1:11" x14ac:dyDescent="0.3">
      <c r="A6" s="588"/>
      <c r="B6" s="235">
        <v>2</v>
      </c>
      <c r="C6" s="233">
        <v>84</v>
      </c>
      <c r="D6" s="233">
        <v>0</v>
      </c>
      <c r="E6" s="233">
        <v>84</v>
      </c>
      <c r="F6" s="233">
        <v>0</v>
      </c>
      <c r="G6" s="233">
        <v>0</v>
      </c>
      <c r="H6" s="233">
        <v>42</v>
      </c>
      <c r="I6" s="233">
        <v>1</v>
      </c>
      <c r="J6" s="233">
        <v>49</v>
      </c>
      <c r="K6" s="233"/>
    </row>
    <row r="7" spans="1:11" x14ac:dyDescent="0.3">
      <c r="A7" s="588"/>
      <c r="B7" s="235" t="s">
        <v>61</v>
      </c>
      <c r="C7" s="233">
        <v>0</v>
      </c>
      <c r="D7" s="233">
        <v>0</v>
      </c>
      <c r="E7" s="233">
        <v>0</v>
      </c>
      <c r="F7" s="233">
        <v>0</v>
      </c>
      <c r="G7" s="233">
        <v>0</v>
      </c>
      <c r="H7" s="233">
        <v>0</v>
      </c>
      <c r="I7" s="233">
        <v>0</v>
      </c>
      <c r="J7" s="233">
        <v>0</v>
      </c>
      <c r="K7" s="233"/>
    </row>
    <row r="8" spans="1:11" x14ac:dyDescent="0.3">
      <c r="A8" s="589"/>
      <c r="B8" s="235">
        <v>3</v>
      </c>
      <c r="C8" s="233">
        <v>3</v>
      </c>
      <c r="D8" s="233">
        <v>0</v>
      </c>
      <c r="E8" s="233">
        <v>3</v>
      </c>
      <c r="F8" s="233">
        <v>0</v>
      </c>
      <c r="G8" s="233">
        <v>0</v>
      </c>
      <c r="H8" s="233">
        <v>2</v>
      </c>
      <c r="I8" s="233">
        <v>0</v>
      </c>
      <c r="J8" s="233">
        <v>1</v>
      </c>
      <c r="K8" s="233"/>
    </row>
    <row r="9" spans="1:11" x14ac:dyDescent="0.3">
      <c r="A9" s="237" t="s">
        <v>107</v>
      </c>
      <c r="B9" s="247"/>
      <c r="C9" s="237">
        <v>370</v>
      </c>
      <c r="D9" s="237">
        <v>0</v>
      </c>
      <c r="E9" s="237">
        <v>367</v>
      </c>
      <c r="F9" s="237">
        <v>0</v>
      </c>
      <c r="G9" s="237">
        <v>3</v>
      </c>
      <c r="H9" s="237">
        <v>98</v>
      </c>
      <c r="I9" s="237">
        <v>4</v>
      </c>
      <c r="J9" s="237">
        <v>129</v>
      </c>
      <c r="K9" s="237">
        <f t="shared" ref="K9" si="0">+SUM(K5:K8)</f>
        <v>0</v>
      </c>
    </row>
    <row r="10" spans="1:11" x14ac:dyDescent="0.3">
      <c r="A10" s="587" t="s">
        <v>55</v>
      </c>
      <c r="B10" s="235">
        <v>1</v>
      </c>
      <c r="C10" s="233">
        <v>760</v>
      </c>
      <c r="D10" s="233">
        <v>756</v>
      </c>
      <c r="E10" s="233">
        <v>0</v>
      </c>
      <c r="F10" s="233">
        <v>0</v>
      </c>
      <c r="G10" s="233">
        <v>4</v>
      </c>
      <c r="H10" s="233">
        <v>11</v>
      </c>
      <c r="I10" s="233">
        <v>0</v>
      </c>
      <c r="J10" s="233">
        <v>26</v>
      </c>
      <c r="K10" s="233"/>
    </row>
    <row r="11" spans="1:11" x14ac:dyDescent="0.3">
      <c r="A11" s="588"/>
      <c r="B11" s="235">
        <v>2</v>
      </c>
      <c r="C11" s="233">
        <v>436</v>
      </c>
      <c r="D11" s="233">
        <v>435</v>
      </c>
      <c r="E11" s="233">
        <v>0</v>
      </c>
      <c r="F11" s="233">
        <v>0</v>
      </c>
      <c r="G11" s="233">
        <v>1</v>
      </c>
      <c r="H11" s="233">
        <v>10</v>
      </c>
      <c r="I11" s="233">
        <v>0</v>
      </c>
      <c r="J11" s="233">
        <v>12</v>
      </c>
      <c r="K11" s="233"/>
    </row>
    <row r="12" spans="1:11" x14ac:dyDescent="0.3">
      <c r="A12" s="588"/>
      <c r="B12" s="235" t="s">
        <v>61</v>
      </c>
      <c r="C12" s="233">
        <v>0</v>
      </c>
      <c r="D12" s="233">
        <v>0</v>
      </c>
      <c r="E12" s="233">
        <v>0</v>
      </c>
      <c r="F12" s="233">
        <v>0</v>
      </c>
      <c r="G12" s="233">
        <v>0</v>
      </c>
      <c r="H12" s="233">
        <v>0</v>
      </c>
      <c r="I12" s="233">
        <v>0</v>
      </c>
      <c r="J12" s="233">
        <v>0</v>
      </c>
      <c r="K12" s="233"/>
    </row>
    <row r="13" spans="1:11" x14ac:dyDescent="0.3">
      <c r="A13" s="589"/>
      <c r="B13" s="235">
        <v>3</v>
      </c>
      <c r="C13" s="233">
        <v>87</v>
      </c>
      <c r="D13" s="233">
        <v>85</v>
      </c>
      <c r="E13" s="233">
        <v>0</v>
      </c>
      <c r="F13" s="233">
        <v>0</v>
      </c>
      <c r="G13" s="233">
        <v>2</v>
      </c>
      <c r="H13" s="233">
        <v>4</v>
      </c>
      <c r="I13" s="233">
        <v>2</v>
      </c>
      <c r="J13" s="233">
        <v>7</v>
      </c>
      <c r="K13" s="233"/>
    </row>
    <row r="14" spans="1:11" x14ac:dyDescent="0.3">
      <c r="A14" s="253" t="s">
        <v>108</v>
      </c>
      <c r="B14" s="255"/>
      <c r="C14" s="253">
        <v>1283</v>
      </c>
      <c r="D14" s="253">
        <v>1276</v>
      </c>
      <c r="E14" s="253">
        <v>0</v>
      </c>
      <c r="F14" s="253">
        <v>0</v>
      </c>
      <c r="G14" s="253">
        <v>7</v>
      </c>
      <c r="H14" s="253">
        <v>25</v>
      </c>
      <c r="I14" s="253">
        <v>2</v>
      </c>
      <c r="J14" s="253">
        <v>45</v>
      </c>
      <c r="K14" s="253">
        <f t="shared" ref="K14" si="1">+SUM(K10:K13)</f>
        <v>0</v>
      </c>
    </row>
    <row r="15" spans="1:11" x14ac:dyDescent="0.3">
      <c r="A15" s="590" t="s">
        <v>913</v>
      </c>
      <c r="B15" s="251">
        <v>1</v>
      </c>
      <c r="C15" s="252">
        <v>1043</v>
      </c>
      <c r="D15" s="252">
        <v>756</v>
      </c>
      <c r="E15" s="252">
        <v>280</v>
      </c>
      <c r="F15" s="252">
        <v>0</v>
      </c>
      <c r="G15" s="252">
        <v>7</v>
      </c>
      <c r="H15" s="252">
        <v>65</v>
      </c>
      <c r="I15" s="252">
        <v>3</v>
      </c>
      <c r="J15" s="252">
        <v>105</v>
      </c>
      <c r="K15" s="252">
        <f t="shared" ref="K15:K18" si="2">+K5+K10</f>
        <v>0</v>
      </c>
    </row>
    <row r="16" spans="1:11" x14ac:dyDescent="0.3">
      <c r="A16" s="591"/>
      <c r="B16" s="251">
        <v>2</v>
      </c>
      <c r="C16" s="252">
        <v>520</v>
      </c>
      <c r="D16" s="252">
        <v>435</v>
      </c>
      <c r="E16" s="252">
        <v>84</v>
      </c>
      <c r="F16" s="252">
        <v>0</v>
      </c>
      <c r="G16" s="252">
        <v>1</v>
      </c>
      <c r="H16" s="252">
        <v>52</v>
      </c>
      <c r="I16" s="252">
        <v>1</v>
      </c>
      <c r="J16" s="252">
        <v>61</v>
      </c>
      <c r="K16" s="252">
        <f t="shared" si="2"/>
        <v>0</v>
      </c>
    </row>
    <row r="17" spans="1:11" x14ac:dyDescent="0.3">
      <c r="A17" s="591"/>
      <c r="B17" s="251" t="s">
        <v>61</v>
      </c>
      <c r="C17" s="252">
        <v>0</v>
      </c>
      <c r="D17" s="252">
        <v>0</v>
      </c>
      <c r="E17" s="252">
        <v>0</v>
      </c>
      <c r="F17" s="252">
        <v>0</v>
      </c>
      <c r="G17" s="252">
        <v>0</v>
      </c>
      <c r="H17" s="252">
        <v>0</v>
      </c>
      <c r="I17" s="252">
        <v>0</v>
      </c>
      <c r="J17" s="252">
        <v>0</v>
      </c>
      <c r="K17" s="252">
        <f t="shared" si="2"/>
        <v>0</v>
      </c>
    </row>
    <row r="18" spans="1:11" x14ac:dyDescent="0.3">
      <c r="A18" s="592"/>
      <c r="B18" s="251">
        <v>3</v>
      </c>
      <c r="C18" s="252">
        <v>90</v>
      </c>
      <c r="D18" s="252">
        <v>85</v>
      </c>
      <c r="E18" s="252">
        <v>3</v>
      </c>
      <c r="F18" s="252">
        <v>0</v>
      </c>
      <c r="G18" s="252">
        <v>2</v>
      </c>
      <c r="H18" s="252">
        <v>6</v>
      </c>
      <c r="I18" s="252">
        <v>2</v>
      </c>
      <c r="J18" s="252">
        <v>8</v>
      </c>
      <c r="K18" s="252">
        <f t="shared" si="2"/>
        <v>0</v>
      </c>
    </row>
    <row r="19" spans="1:11" x14ac:dyDescent="0.3">
      <c r="A19" s="254" t="s">
        <v>56</v>
      </c>
      <c r="B19" s="247"/>
      <c r="C19" s="237">
        <v>1653</v>
      </c>
      <c r="D19" s="237">
        <v>1276</v>
      </c>
      <c r="E19" s="237">
        <v>367</v>
      </c>
      <c r="F19" s="237">
        <v>0</v>
      </c>
      <c r="G19" s="237">
        <v>10</v>
      </c>
      <c r="H19" s="237">
        <v>123</v>
      </c>
      <c r="I19" s="237">
        <v>6</v>
      </c>
      <c r="J19" s="237">
        <v>174</v>
      </c>
      <c r="K19" s="237">
        <f t="shared" ref="K19" si="3">+SUM(K15:K18)</f>
        <v>0</v>
      </c>
    </row>
    <row r="20" spans="1:11" x14ac:dyDescent="0.3">
      <c r="A20" s="4"/>
      <c r="B20" s="20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3">
      <c r="A21" s="4"/>
      <c r="B21" s="20"/>
      <c r="C21" s="4"/>
      <c r="D21" s="4"/>
      <c r="E21" s="4"/>
      <c r="F21" s="4"/>
      <c r="G21" s="4"/>
      <c r="H21" s="4"/>
      <c r="I21" s="4"/>
    </row>
    <row r="22" spans="1:11" x14ac:dyDescent="0.3">
      <c r="A22" s="4"/>
      <c r="B22" s="20"/>
      <c r="C22" s="4"/>
      <c r="D22" s="4"/>
      <c r="E22" s="4"/>
      <c r="F22" s="4"/>
      <c r="G22" s="4"/>
      <c r="H22" s="4"/>
      <c r="I22" s="4"/>
    </row>
  </sheetData>
  <mergeCells count="9">
    <mergeCell ref="A10:A13"/>
    <mergeCell ref="A15:A18"/>
    <mergeCell ref="B2:C2"/>
    <mergeCell ref="A2:A4"/>
    <mergeCell ref="A1:K1"/>
    <mergeCell ref="H2:I2"/>
    <mergeCell ref="J2:J4"/>
    <mergeCell ref="K2:K4"/>
    <mergeCell ref="A5:A8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E53FDDBD7F542805C64E693AD18E5" ma:contentTypeVersion="6" ma:contentTypeDescription="Create a new document." ma:contentTypeScope="" ma:versionID="426b7daa0e52a98a89de9c45ad3d4366">
  <xsd:schema xmlns:xsd="http://www.w3.org/2001/XMLSchema" xmlns:xs="http://www.w3.org/2001/XMLSchema" xmlns:p="http://schemas.microsoft.com/office/2006/metadata/properties" xmlns:ns2="62dc8d3a-4265-423e-88e4-c330826fd5a8" xmlns:ns3="46f6adf5-eaad-4dbb-91ac-274e33425322" targetNamespace="http://schemas.microsoft.com/office/2006/metadata/properties" ma:root="true" ma:fieldsID="03910a10302b0d5cdb9c6b6d972424b1" ns2:_="" ns3:_="">
    <xsd:import namespace="62dc8d3a-4265-423e-88e4-c330826fd5a8"/>
    <xsd:import namespace="46f6adf5-eaad-4dbb-91ac-274e33425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c8d3a-4265-423e-88e4-c330826fd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6adf5-eaad-4dbb-91ac-274e33425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3C6806-6D91-4A70-8D4E-662D199623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c8d3a-4265-423e-88e4-c330826fd5a8"/>
    <ds:schemaRef ds:uri="46f6adf5-eaad-4dbb-91ac-274e33425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0E4545-BAD6-469B-9218-C04FA07708F4}">
  <ds:schemaRefs>
    <ds:schemaRef ds:uri="46f6adf5-eaad-4dbb-91ac-274e33425322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2dc8d3a-4265-423e-88e4-c330826fd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27</vt:i4>
      </vt:variant>
      <vt:variant>
        <vt:lpstr>Pomenované rozsahy</vt:lpstr>
      </vt:variant>
      <vt:variant>
        <vt:i4>7</vt:i4>
      </vt:variant>
    </vt:vector>
  </HeadingPairs>
  <TitlesOfParts>
    <vt:vector size="34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odňaté ŠP</vt:lpstr>
      <vt:lpstr>17 HI konania</vt:lpstr>
      <vt:lpstr>18 HI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odňatie '!Oblasť_tlače</vt:lpstr>
      <vt:lpstr>'T12 záverečné práce'!Oblasť_tlače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Manager/>
  <Company>MŠSR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Jozef Jurkovič</dc:creator>
  <cp:keywords/>
  <dc:description/>
  <cp:lastModifiedBy>Gažová Magdaléna</cp:lastModifiedBy>
  <cp:revision/>
  <cp:lastPrinted>2021-04-13T09:16:21Z</cp:lastPrinted>
  <dcterms:created xsi:type="dcterms:W3CDTF">2010-01-11T10:19:31Z</dcterms:created>
  <dcterms:modified xsi:type="dcterms:W3CDTF">2021-04-13T09:17:20Z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0x010100DBDE53FDDBD7F542805C64E693AD18E5</vt:lpwstr>
  </property>
</Properties>
</file>