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1100721\Desktop\"/>
    </mc:Choice>
  </mc:AlternateContent>
  <xr:revisionPtr revIDLastSave="0" documentId="13_ncr:1_{251805A4-CAA3-4B93-8E82-D324A25514B7}" xr6:coauthVersionLast="36" xr6:coauthVersionMax="36" xr10:uidLastSave="{00000000-0000-0000-0000-000000000000}"/>
  <bookViews>
    <workbookView xWindow="0" yWindow="0" windowWidth="28800" windowHeight="12225" xr2:uid="{5934E584-05A7-46E4-82BA-6BDFF3A82FF8}"/>
  </bookViews>
  <sheets>
    <sheet name="TaS"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 i="1" l="1"/>
  <c r="K68" i="1"/>
  <c r="K67" i="1"/>
  <c r="K66" i="1"/>
  <c r="J64" i="1"/>
  <c r="I64" i="1"/>
  <c r="H64" i="1"/>
  <c r="G64" i="1"/>
  <c r="F64" i="1"/>
  <c r="E64" i="1"/>
  <c r="J63" i="1"/>
  <c r="I63" i="1"/>
  <c r="H63" i="1"/>
  <c r="G63" i="1"/>
  <c r="F63" i="1"/>
  <c r="E63" i="1"/>
  <c r="D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63" i="1" s="1"/>
  <c r="K23" i="1"/>
  <c r="J21" i="1"/>
  <c r="I21" i="1"/>
  <c r="H21" i="1"/>
  <c r="G21" i="1"/>
  <c r="F21" i="1"/>
  <c r="E21" i="1"/>
  <c r="K20" i="1"/>
  <c r="D20" i="1"/>
  <c r="D19" i="1"/>
  <c r="K19" i="1" s="1"/>
  <c r="D18" i="1"/>
  <c r="K18" i="1" s="1"/>
  <c r="D17" i="1"/>
  <c r="K17" i="1" s="1"/>
  <c r="D16" i="1"/>
  <c r="K16" i="1" s="1"/>
  <c r="D15" i="1"/>
  <c r="K15" i="1" s="1"/>
  <c r="K14" i="1"/>
  <c r="D14" i="1"/>
  <c r="D13" i="1"/>
  <c r="K13" i="1" s="1"/>
  <c r="K12" i="1"/>
  <c r="D12" i="1"/>
  <c r="J11" i="1"/>
  <c r="I11" i="1"/>
  <c r="H11" i="1"/>
  <c r="H65" i="1" s="1"/>
  <c r="G11" i="1"/>
  <c r="F11" i="1"/>
  <c r="E11" i="1"/>
  <c r="D11" i="1"/>
  <c r="K10" i="1"/>
  <c r="K9" i="1"/>
  <c r="K8" i="1"/>
  <c r="K11" i="1" s="1"/>
  <c r="K4" i="1"/>
  <c r="K21" i="1" l="1"/>
  <c r="E65" i="1"/>
  <c r="I65" i="1"/>
  <c r="K70" i="1"/>
  <c r="F65" i="1"/>
  <c r="J65" i="1"/>
  <c r="G65" i="1"/>
  <c r="D21" i="1"/>
  <c r="D65" i="1" s="1"/>
  <c r="K64" i="1"/>
  <c r="K65" i="1"/>
  <c r="K72" i="1" l="1"/>
  <c r="K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Osvaldová Kamila</author>
  </authors>
  <commentList>
    <comment ref="C23" authorId="0" shapeId="0" xr:uid="{E878FD3B-D672-4946-8481-1ACA7CE8002F}">
      <text>
        <r>
          <rPr>
            <b/>
            <sz val="9"/>
            <color indexed="81"/>
            <rFont val="Segoe UI"/>
            <family val="2"/>
            <charset val="238"/>
          </rPr>
          <t>TaS bez špecifík</t>
        </r>
        <r>
          <rPr>
            <sz val="9"/>
            <color indexed="81"/>
            <rFont val="Segoe UI"/>
            <family val="2"/>
            <charset val="238"/>
          </rPr>
          <t xml:space="preserve">
</t>
        </r>
      </text>
    </comment>
    <comment ref="D42" authorId="0" shapeId="0" xr:uid="{B8C1F5EE-3CEA-4900-8071-217E56327FA2}">
      <text>
        <r>
          <rPr>
            <sz val="9"/>
            <color indexed="81"/>
            <rFont val="Segoe UI"/>
            <family val="2"/>
            <charset val="238"/>
          </rPr>
          <t>Technický úsek = 10 000,-
p. Sekerešová = 1 000,-</t>
        </r>
      </text>
    </comment>
    <comment ref="G45" authorId="0" shapeId="0" xr:uid="{F320FCCF-28D1-41AB-9EA5-889AE4936188}">
      <text>
        <r>
          <rPr>
            <sz val="9"/>
            <color indexed="81"/>
            <rFont val="Segoe UI"/>
            <family val="2"/>
            <charset val="238"/>
          </rPr>
          <t>100 % z celkovej výšky ročného nájomného
(v predchádzajúcich rokoch 50%)</t>
        </r>
      </text>
    </comment>
    <comment ref="D59" authorId="0" shapeId="0" xr:uid="{B3DEBE6C-12BC-49DC-8FCB-389782107915}">
      <text>
        <r>
          <rPr>
            <sz val="9"/>
            <color indexed="81"/>
            <rFont val="Segoe UI"/>
            <family val="2"/>
            <charset val="238"/>
          </rPr>
          <t xml:space="preserve">kontroly, opravy, plnenie prenosných hasiacich prístrojov, kontroly vnútorných požiarnych vodovodov a hadicových zariadení, kontroly, preventívne údržby, prehliadky požiarnych klapiek, kontroly, preventívne údržby, prehliadky požiarnych dverí a požiarnych okien, kontroly, čistenie komínov,  kontroly, odborné prehliadky, odborné skúšky elektrickej požiarnej signalizácie, kontroly, odborné prehliadky, odborné skúšky zariadenia na odvod tepla a splodín horenia, kontroly, odborné prehliadky, odborné skúšky zariadenia vnútorného rozhlasu, kontroly, odborné prehliadky, odborné skúšky zariadenia varovného evakuačného požiarneho systému, odborné prehliadky, odborné skúšky technického zariadenia elektrického, odborné prehliadky, odborné skúšky technického zariadenia plynového, odborné prehliadky, odborné skúšky technického zariadenia tlakového, odborné prehliadky, odborné skúšky bleskozvodov, kontroly, revízie elektrických spotrebičov, elektrického ručného náradia a elektrického zariadenia strojov, kontroly núdzového osvetlenia, kontroly rebríkov a regálov
</t>
        </r>
      </text>
    </comment>
  </commentList>
</comments>
</file>

<file path=xl/sharedStrings.xml><?xml version="1.0" encoding="utf-8"?>
<sst xmlns="http://schemas.openxmlformats.org/spreadsheetml/2006/main" count="133" uniqueCount="122">
  <si>
    <t>Návrh rozpočtu na rok 2024 - Tovary a služby TU</t>
  </si>
  <si>
    <t>Názov položky</t>
  </si>
  <si>
    <t>FZSP</t>
  </si>
  <si>
    <t>TU spolu</t>
  </si>
  <si>
    <t>Záloha na klinické pracoviská</t>
  </si>
  <si>
    <t>TU</t>
  </si>
  <si>
    <t>FF</t>
  </si>
  <si>
    <t>PdF</t>
  </si>
  <si>
    <t>TF</t>
  </si>
  <si>
    <t>PF</t>
  </si>
  <si>
    <t>RTU a pracoviská</t>
  </si>
  <si>
    <t>ÚČELOVÉ  FINANČNÉ  PROSTRIEDKY</t>
  </si>
  <si>
    <t>rozbory v odbore socialna práca</t>
  </si>
  <si>
    <t>pedagogické praxe</t>
  </si>
  <si>
    <t>špecifické potreby študentov</t>
  </si>
  <si>
    <t>SPOLU - účelové finančné prostriedky</t>
  </si>
  <si>
    <t>UNIVERZITNÉ FONDY</t>
  </si>
  <si>
    <t xml:space="preserve">Fond rozvoja </t>
  </si>
  <si>
    <t>FRMO</t>
  </si>
  <si>
    <t>CUA</t>
  </si>
  <si>
    <t>Knižničný fond</t>
  </si>
  <si>
    <t>Fond vydavateľstva</t>
  </si>
  <si>
    <t>Grantový fond</t>
  </si>
  <si>
    <t>Fond na podporu vnútorného systému kvality</t>
  </si>
  <si>
    <t>Fond údržby a opráv</t>
  </si>
  <si>
    <t>Fond IŠ a S</t>
  </si>
  <si>
    <t>SPOLU - univerzitné fondy</t>
  </si>
  <si>
    <t>Položka</t>
  </si>
  <si>
    <t>Údaj predložil:</t>
  </si>
  <si>
    <t>FIXNÉ  VÝDAVKY</t>
  </si>
  <si>
    <t>1.</t>
  </si>
  <si>
    <t>vyhláš.14/2021</t>
  </si>
  <si>
    <t>rezerva na havarijné situácie</t>
  </si>
  <si>
    <t>2.</t>
  </si>
  <si>
    <t>inzercia voľných pracovných miest</t>
  </si>
  <si>
    <t>3.</t>
  </si>
  <si>
    <t xml:space="preserve">finančné prostriedky na tvorbu sociálneho fondu </t>
  </si>
  <si>
    <t>4.</t>
  </si>
  <si>
    <t>lekárske prehliadky zamestnancov</t>
  </si>
  <si>
    <t>5.</t>
  </si>
  <si>
    <t>elektrická energia</t>
  </si>
  <si>
    <t>6.</t>
  </si>
  <si>
    <t>teplo a TÚV</t>
  </si>
  <si>
    <t>7.</t>
  </si>
  <si>
    <t xml:space="preserve">plyn </t>
  </si>
  <si>
    <t>8.</t>
  </si>
  <si>
    <t>vodné, stočné , DV</t>
  </si>
  <si>
    <t>9.</t>
  </si>
  <si>
    <t>servis VZT  (výťahy, brány, mreže, závora, plošina pre imobilných)</t>
  </si>
  <si>
    <t>10.</t>
  </si>
  <si>
    <t>servis klimatizácií + VZT</t>
  </si>
  <si>
    <t>11.</t>
  </si>
  <si>
    <t>ochrana objektov (bezpečnostné služby, EZS)</t>
  </si>
  <si>
    <t>12.</t>
  </si>
  <si>
    <t>odvoz odpadu (komunálny, chem., elektroodpad)</t>
  </si>
  <si>
    <t>13.</t>
  </si>
  <si>
    <t>bežná údržba</t>
  </si>
  <si>
    <t>14.</t>
  </si>
  <si>
    <t>prevádzka trafostanica -Kollárova</t>
  </si>
  <si>
    <t>15.</t>
  </si>
  <si>
    <t xml:space="preserve">prevádzka plynovej kotolne FZSP </t>
  </si>
  <si>
    <t>16.</t>
  </si>
  <si>
    <t>pracovné ošatenie a OOP</t>
  </si>
  <si>
    <t>17.</t>
  </si>
  <si>
    <t>čistiace potreby pre upratovačky, údržbu a vodičov</t>
  </si>
  <si>
    <t>18.</t>
  </si>
  <si>
    <t>doprava - dialničné známky, servis, školenie, poistenie áut a pod.</t>
  </si>
  <si>
    <t>19.</t>
  </si>
  <si>
    <t>spotreba PHM</t>
  </si>
  <si>
    <t>20.</t>
  </si>
  <si>
    <t>overovanie dokladov, znalecké posudky, osvedčenia, kontrolné rozpočty, správne poplatky, úradné preklady, nákup cenín</t>
  </si>
  <si>
    <t>21.</t>
  </si>
  <si>
    <t xml:space="preserve">telefóny (Telekom, Swan) + mobily (Orange) </t>
  </si>
  <si>
    <t>22.</t>
  </si>
  <si>
    <t>poštovné</t>
  </si>
  <si>
    <t>23.</t>
  </si>
  <si>
    <t>prenájom (za vyučovacie priestory- FN TT, budovy TF (+upratovanie))</t>
  </si>
  <si>
    <t>24.</t>
  </si>
  <si>
    <t>prenájom (telocvične ZŠ Gorkého, PdF)</t>
  </si>
  <si>
    <t>25.</t>
  </si>
  <si>
    <t>členstvá v domácich a zahraničných organizáciách (SRK, SOPK, EAEC, EUA, konzorciá a pod.)</t>
  </si>
  <si>
    <t>26.</t>
  </si>
  <si>
    <t>materiálové zabezpečenie promócií - venovacie dosky (objednávka na 2r)</t>
  </si>
  <si>
    <t>27.</t>
  </si>
  <si>
    <t>materiálové zabezpečenie promócií - diplomy, dodatky, vysvedčenia (objednávka na 2r)</t>
  </si>
  <si>
    <t>28.</t>
  </si>
  <si>
    <t xml:space="preserve">zabezpečenie Mgr. promócií (prenájom sály v TT)  </t>
  </si>
  <si>
    <t>29.</t>
  </si>
  <si>
    <t xml:space="preserve">finančné prostriedky na stravovanie zamestnancov  (za zamestnávateľa; vrátane e-kupónov) </t>
  </si>
  <si>
    <t>30.</t>
  </si>
  <si>
    <t>doplnkové dôchodkové sporenie zamestnancov univerzity</t>
  </si>
  <si>
    <t>31.</t>
  </si>
  <si>
    <t>služobné cesty študentov TU na zasadnutiach Študentskej rady VŠ</t>
  </si>
  <si>
    <t>32.</t>
  </si>
  <si>
    <t>bankové poplatky</t>
  </si>
  <si>
    <t>33.</t>
  </si>
  <si>
    <t>rekreačné poukazy</t>
  </si>
  <si>
    <t>34.</t>
  </si>
  <si>
    <t>audit</t>
  </si>
  <si>
    <t>35.</t>
  </si>
  <si>
    <t>poistenie budov a hnuteľ. majetku</t>
  </si>
  <si>
    <t>36.</t>
  </si>
  <si>
    <t>archívne škatule a skartácia dokumentov</t>
  </si>
  <si>
    <t>37.</t>
  </si>
  <si>
    <r>
      <t xml:space="preserve">kontroly požiarnych zariadení, kontroly bezpečnosti technických zariadení a odstránenie nedostatkov vyplývajúcich z týchto kontrol, plnenie opatrení na úseku ochrany pred požiarmi,  plnenie opatrení  na úseku ochrany, podpory a rozvoja zdravia pri práci, pracovná zdravotná služba (vrátane Adalbertína), školenia zamestnancov, </t>
    </r>
    <r>
      <rPr>
        <u/>
        <sz val="11"/>
        <color theme="1"/>
        <rFont val="Calibri"/>
        <family val="2"/>
        <charset val="238"/>
        <scheme val="minor"/>
      </rPr>
      <t>lekárske preventívne prehliadky</t>
    </r>
  </si>
  <si>
    <t>38.</t>
  </si>
  <si>
    <t>výmena výpočtovej techniky zamestnancom RTU</t>
  </si>
  <si>
    <t>39.</t>
  </si>
  <si>
    <t>nákup tonerov pre zamestnancov RTU</t>
  </si>
  <si>
    <t>40.</t>
  </si>
  <si>
    <t>štítky (frank.stroj) a diskrétne obálky na mzdy</t>
  </si>
  <si>
    <t>Fixné výdavky 2024</t>
  </si>
  <si>
    <t>Variabilné výdavky  2024</t>
  </si>
  <si>
    <r>
      <t xml:space="preserve">POŽIADAVKY  na rok 2024   </t>
    </r>
    <r>
      <rPr>
        <b/>
        <sz val="10"/>
        <rFont val="Arial"/>
        <family val="2"/>
        <charset val="238"/>
      </rPr>
      <t>(Špecifiká+Fondy+Fixy+Variabilné)</t>
    </r>
  </si>
  <si>
    <t xml:space="preserve">Dotácia 2024  z MŠ SR   (07711 TaS) </t>
  </si>
  <si>
    <t>Zostatok FIXOV  2023  (100%)</t>
  </si>
  <si>
    <t xml:space="preserve">TaS rezerva z roku 2023 nerozdelená </t>
  </si>
  <si>
    <t>Zostatok FONDOV  2023   (100%)</t>
  </si>
  <si>
    <t>ZDROJE  pre rok 2024</t>
  </si>
  <si>
    <r>
      <t xml:space="preserve">Rozdiel       </t>
    </r>
    <r>
      <rPr>
        <b/>
        <sz val="12"/>
        <rFont val="Arial"/>
        <family val="2"/>
        <charset val="238"/>
      </rPr>
      <t>(Zdroje - Požiadavky)</t>
    </r>
  </si>
  <si>
    <t>Dofinancovanie miezd a odvodov</t>
  </si>
  <si>
    <t>Rezerva pre rok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</si>
</sst>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3" formatCode="_-* #,##0.00\ _€_-;\-* #,##0.00\ _€_-;_-* &quot;-&quot;??\ _€_-;_-@_-"/>
    <numFmt numFmtId="164" formatCode="_-* #,##0\ _S_k_-;\-* #,##0\ _S_k_-;_-* &quot;-&quot;??\ _S_k_-;_-@_-"/>
    <numFmt numFmtId="165" formatCode="_-* #,##0.00\ _€_-;\-* #,##0.00\ _€_-;_-* &quot;-&quot;\ _€_-;_-@_-"/>
    <numFmt numFmtId="166" formatCode="_-* #,##0.00\ _S_k_-;\-* #,##0.00\ _S_k_-;_-* &quot;-&quot;??\ _S_k_-;_-@_-"/>
    <numFmt numFmtId="167" formatCode="_-* #,##0\ _€_-;\-* #,##0\ _€_-;_-* &quot;-&quot;??\ _€_-;_-@_-"/>
  </numFmts>
  <fonts count="2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name val="Arial"/>
      <family val="2"/>
      <charset val="238"/>
    </font>
    <font>
      <b/>
      <sz val="10"/>
      <name val="Arial"/>
      <family val="2"/>
      <charset val="238"/>
    </font>
    <font>
      <b/>
      <i/>
      <sz val="14"/>
      <name val="Arial"/>
      <family val="2"/>
      <charset val="238"/>
    </font>
    <font>
      <sz val="12"/>
      <name val="Arial"/>
      <family val="2"/>
      <charset val="238"/>
    </font>
    <font>
      <b/>
      <sz val="14"/>
      <name val="Arial"/>
      <family val="2"/>
      <charset val="238"/>
    </font>
    <font>
      <sz val="14"/>
      <name val="Arial"/>
      <family val="2"/>
      <charset val="238"/>
    </font>
    <font>
      <sz val="10"/>
      <color theme="1"/>
      <name val="Arial"/>
      <family val="2"/>
      <charset val="238"/>
    </font>
    <font>
      <b/>
      <sz val="11"/>
      <color rgb="FFFF0000"/>
      <name val="Calibri"/>
      <family val="2"/>
      <charset val="238"/>
      <scheme val="minor"/>
    </font>
    <font>
      <b/>
      <sz val="12"/>
      <color rgb="FFFF0000"/>
      <name val="Calibri"/>
      <family val="2"/>
      <charset val="238"/>
      <scheme val="minor"/>
    </font>
    <font>
      <b/>
      <i/>
      <sz val="8"/>
      <name val="Arial"/>
      <family val="2"/>
      <charset val="238"/>
    </font>
    <font>
      <sz val="10"/>
      <color rgb="FFFF0000"/>
      <name val="Arial"/>
      <family val="2"/>
      <charset val="238"/>
    </font>
    <font>
      <sz val="11"/>
      <name val="Calibri"/>
      <family val="2"/>
      <charset val="238"/>
      <scheme val="minor"/>
    </font>
    <font>
      <b/>
      <sz val="12"/>
      <color theme="1"/>
      <name val="Calibri"/>
      <family val="2"/>
      <charset val="238"/>
      <scheme val="minor"/>
    </font>
    <font>
      <sz val="12"/>
      <color rgb="FFFF0000"/>
      <name val="Calibri"/>
      <family val="2"/>
      <charset val="238"/>
      <scheme val="minor"/>
    </font>
    <font>
      <u/>
      <sz val="11"/>
      <color theme="1"/>
      <name val="Calibri"/>
      <family val="2"/>
      <charset val="238"/>
      <scheme val="minor"/>
    </font>
    <font>
      <b/>
      <sz val="12"/>
      <name val="Arial"/>
      <family val="2"/>
      <charset val="238"/>
    </font>
    <font>
      <sz val="12"/>
      <color theme="1"/>
      <name val="Calibri"/>
      <family val="2"/>
      <charset val="238"/>
      <scheme val="minor"/>
    </font>
    <font>
      <b/>
      <sz val="10"/>
      <color theme="1"/>
      <name val="Arial"/>
      <family val="2"/>
      <charset val="238"/>
    </font>
    <font>
      <sz val="24"/>
      <color rgb="FFFF0000"/>
      <name val="Calibri"/>
      <family val="2"/>
      <charset val="238"/>
      <scheme val="minor"/>
    </font>
    <font>
      <b/>
      <sz val="18"/>
      <name val="Arial"/>
      <family val="2"/>
      <charset val="238"/>
    </font>
    <font>
      <b/>
      <sz val="14"/>
      <color theme="1"/>
      <name val="Arial"/>
      <family val="2"/>
      <charset val="238"/>
    </font>
    <font>
      <sz val="14"/>
      <color rgb="FFFF3300"/>
      <name val="Arial"/>
      <family val="2"/>
      <charset val="238"/>
    </font>
    <font>
      <b/>
      <sz val="14"/>
      <color rgb="FFFF0000"/>
      <name val="Arial"/>
      <family val="2"/>
      <charset val="238"/>
    </font>
    <font>
      <b/>
      <sz val="10"/>
      <color rgb="FFFF0000"/>
      <name val="Arial"/>
      <family val="2"/>
      <charset val="238"/>
    </font>
    <font>
      <b/>
      <sz val="9"/>
      <color indexed="81"/>
      <name val="Segoe UI"/>
      <family val="2"/>
      <charset val="238"/>
    </font>
    <font>
      <sz val="9"/>
      <color indexed="81"/>
      <name val="Segoe UI"/>
      <family val="2"/>
      <charset val="238"/>
    </font>
  </fonts>
  <fills count="11">
    <fill>
      <patternFill patternType="none"/>
    </fill>
    <fill>
      <patternFill patternType="gray125"/>
    </fill>
    <fill>
      <patternFill patternType="solid">
        <fgColor rgb="FFE4E4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CC99"/>
        <bgColor indexed="64"/>
      </patternFill>
    </fill>
    <fill>
      <patternFill patternType="solid">
        <fgColor rgb="FFFFC000"/>
        <bgColor indexed="64"/>
      </patternFill>
    </fill>
    <fill>
      <patternFill patternType="solid">
        <fgColor theme="2"/>
        <bgColor indexed="64"/>
      </patternFill>
    </fill>
  </fills>
  <borders count="47">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3" fillId="0" borderId="0" xfId="0" applyFont="1" applyAlignment="1">
      <alignment horizontal="center" vertical="center"/>
    </xf>
    <xf numFmtId="0" fontId="3" fillId="0" borderId="0" xfId="0" applyFont="1"/>
    <xf numFmtId="164" fontId="4" fillId="0" borderId="0" xfId="1" applyNumberFormat="1" applyFont="1"/>
    <xf numFmtId="0" fontId="5"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164" fontId="4" fillId="2" borderId="4" xfId="1" applyNumberFormat="1" applyFont="1" applyFill="1" applyBorder="1" applyAlignment="1">
      <alignment horizontal="center" vertical="center"/>
    </xf>
    <xf numFmtId="0" fontId="3" fillId="0" borderId="8" xfId="0" applyFont="1" applyBorder="1"/>
    <xf numFmtId="165" fontId="9" fillId="0" borderId="8" xfId="0" applyNumberFormat="1" applyFont="1" applyBorder="1" applyAlignment="1">
      <alignment vertical="center"/>
    </xf>
    <xf numFmtId="0" fontId="3" fillId="0" borderId="9" xfId="0" applyFont="1" applyBorder="1"/>
    <xf numFmtId="164" fontId="4" fillId="4" borderId="10" xfId="1" applyNumberFormat="1" applyFont="1" applyFill="1" applyBorder="1" applyAlignment="1">
      <alignment vertical="center"/>
    </xf>
    <xf numFmtId="0" fontId="3" fillId="6" borderId="12" xfId="0" applyFont="1" applyFill="1" applyBorder="1" applyAlignment="1">
      <alignment vertical="center" wrapText="1"/>
    </xf>
    <xf numFmtId="164" fontId="9" fillId="0" borderId="12" xfId="1" applyNumberFormat="1" applyFont="1" applyFill="1" applyBorder="1" applyAlignment="1">
      <alignment horizontal="center" vertical="center"/>
    </xf>
    <xf numFmtId="164" fontId="3" fillId="0" borderId="12" xfId="0" applyNumberFormat="1" applyFont="1" applyFill="1" applyBorder="1"/>
    <xf numFmtId="166" fontId="9" fillId="0" borderId="12" xfId="1" applyNumberFormat="1" applyFont="1" applyFill="1" applyBorder="1" applyAlignment="1">
      <alignment horizontal="center" vertical="center"/>
    </xf>
    <xf numFmtId="164" fontId="9" fillId="0" borderId="13" xfId="1" applyNumberFormat="1" applyFont="1" applyFill="1" applyBorder="1" applyAlignment="1">
      <alignment horizontal="center" vertical="center"/>
    </xf>
    <xf numFmtId="164" fontId="4" fillId="2" borderId="14" xfId="1" applyNumberFormat="1" applyFont="1" applyFill="1" applyBorder="1" applyAlignment="1">
      <alignment horizontal="center" vertical="center"/>
    </xf>
    <xf numFmtId="43" fontId="0" fillId="0" borderId="0" xfId="1" applyFont="1" applyAlignment="1">
      <alignment horizontal="center"/>
    </xf>
    <xf numFmtId="0" fontId="3" fillId="6" borderId="16" xfId="0" applyFont="1" applyFill="1" applyBorder="1" applyAlignment="1">
      <alignment vertical="center"/>
    </xf>
    <xf numFmtId="164" fontId="9" fillId="0" borderId="16" xfId="1" applyNumberFormat="1" applyFont="1" applyFill="1" applyBorder="1" applyAlignment="1">
      <alignment horizontal="center" vertical="center"/>
    </xf>
    <xf numFmtId="164" fontId="9" fillId="6" borderId="16" xfId="1" applyNumberFormat="1" applyFont="1" applyFill="1" applyBorder="1" applyAlignment="1">
      <alignment horizontal="center" vertical="center"/>
    </xf>
    <xf numFmtId="164" fontId="9" fillId="0" borderId="17" xfId="1" applyNumberFormat="1" applyFont="1" applyFill="1" applyBorder="1" applyAlignment="1">
      <alignment horizontal="center" vertical="center"/>
    </xf>
    <xf numFmtId="164" fontId="4" fillId="2" borderId="18" xfId="1" applyNumberFormat="1" applyFont="1" applyFill="1" applyBorder="1" applyAlignment="1">
      <alignment horizontal="center" vertical="center"/>
    </xf>
    <xf numFmtId="164" fontId="10" fillId="0" borderId="0" xfId="0" applyNumberFormat="1" applyFont="1"/>
    <xf numFmtId="164" fontId="4" fillId="7" borderId="16" xfId="1" applyNumberFormat="1" applyFont="1" applyFill="1" applyBorder="1" applyAlignment="1">
      <alignment horizontal="center" vertical="center"/>
    </xf>
    <xf numFmtId="164" fontId="4" fillId="7" borderId="17" xfId="1" applyNumberFormat="1" applyFont="1" applyFill="1" applyBorder="1" applyAlignment="1">
      <alignment horizontal="center" vertical="center"/>
    </xf>
    <xf numFmtId="164" fontId="4" fillId="7" borderId="18" xfId="1" applyNumberFormat="1" applyFont="1" applyFill="1" applyBorder="1" applyAlignment="1">
      <alignment horizontal="center" vertical="center"/>
    </xf>
    <xf numFmtId="167" fontId="0" fillId="0" borderId="0" xfId="1" applyNumberFormat="1" applyFont="1"/>
    <xf numFmtId="167" fontId="0" fillId="0" borderId="0" xfId="0" applyNumberFormat="1"/>
    <xf numFmtId="0" fontId="3" fillId="6" borderId="16" xfId="0" applyFont="1" applyFill="1" applyBorder="1" applyAlignment="1">
      <alignment vertical="center" wrapText="1"/>
    </xf>
    <xf numFmtId="164" fontId="3" fillId="0" borderId="16" xfId="1" applyNumberFormat="1" applyFont="1" applyFill="1" applyBorder="1" applyAlignment="1">
      <alignment horizontal="center" vertical="center"/>
    </xf>
    <xf numFmtId="164" fontId="3" fillId="0" borderId="17" xfId="1" applyNumberFormat="1" applyFont="1" applyFill="1" applyBorder="1" applyAlignment="1">
      <alignment horizontal="center" vertical="center"/>
    </xf>
    <xf numFmtId="167" fontId="11" fillId="0" borderId="0" xfId="1" applyNumberFormat="1" applyFont="1"/>
    <xf numFmtId="0" fontId="3" fillId="6" borderId="23" xfId="0" applyFont="1" applyFill="1" applyBorder="1" applyAlignment="1">
      <alignment vertical="center"/>
    </xf>
    <xf numFmtId="164" fontId="9" fillId="6" borderId="23" xfId="1" applyNumberFormat="1" applyFont="1" applyFill="1" applyBorder="1" applyAlignment="1">
      <alignment horizontal="center" vertical="center"/>
    </xf>
    <xf numFmtId="164" fontId="3" fillId="0" borderId="23" xfId="1" applyNumberFormat="1" applyFont="1" applyFill="1" applyBorder="1" applyAlignment="1">
      <alignment horizontal="center" vertical="center"/>
    </xf>
    <xf numFmtId="164" fontId="3" fillId="0" borderId="24" xfId="1" applyNumberFormat="1" applyFont="1" applyFill="1" applyBorder="1" applyAlignment="1">
      <alignment horizontal="center" vertical="center"/>
    </xf>
    <xf numFmtId="0" fontId="3" fillId="0" borderId="23" xfId="0" applyFont="1" applyFill="1" applyBorder="1" applyAlignment="1">
      <alignment vertical="center"/>
    </xf>
    <xf numFmtId="164" fontId="9" fillId="0" borderId="23" xfId="1" applyNumberFormat="1" applyFont="1" applyFill="1" applyBorder="1" applyAlignment="1">
      <alignment horizontal="center" vertical="center"/>
    </xf>
    <xf numFmtId="164" fontId="3" fillId="6" borderId="23" xfId="1" applyNumberFormat="1" applyFont="1" applyFill="1" applyBorder="1" applyAlignment="1">
      <alignment horizontal="center" vertical="center"/>
    </xf>
    <xf numFmtId="164" fontId="4" fillId="2" borderId="25" xfId="1" applyNumberFormat="1" applyFont="1" applyFill="1" applyBorder="1" applyAlignment="1">
      <alignment horizontal="center" vertical="center"/>
    </xf>
    <xf numFmtId="164" fontId="4" fillId="7" borderId="27" xfId="1" applyNumberFormat="1" applyFont="1" applyFill="1" applyBorder="1" applyAlignment="1">
      <alignment horizontal="center" vertical="center"/>
    </xf>
    <xf numFmtId="164" fontId="4" fillId="7" borderId="28" xfId="1" applyNumberFormat="1" applyFont="1" applyFill="1" applyBorder="1" applyAlignment="1">
      <alignment horizontal="center" vertical="center"/>
    </xf>
    <xf numFmtId="164" fontId="4" fillId="7" borderId="29" xfId="1" applyNumberFormat="1"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7" fillId="9" borderId="2" xfId="0" applyFont="1" applyFill="1" applyBorder="1" applyAlignment="1">
      <alignment horizontal="center" vertical="center"/>
    </xf>
    <xf numFmtId="164" fontId="4"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0" fontId="13" fillId="6" borderId="31" xfId="0" applyFont="1" applyFill="1" applyBorder="1" applyAlignment="1">
      <alignment horizontal="center" vertical="center"/>
    </xf>
    <xf numFmtId="0" fontId="0" fillId="6" borderId="32" xfId="0" applyFont="1" applyFill="1" applyBorder="1" applyAlignment="1">
      <alignment horizontal="left" vertical="center"/>
    </xf>
    <xf numFmtId="166" fontId="14" fillId="0" borderId="32" xfId="1" applyNumberFormat="1" applyFont="1" applyFill="1" applyBorder="1" applyAlignment="1" applyProtection="1">
      <alignment horizontal="center" vertical="center"/>
    </xf>
    <xf numFmtId="166" fontId="14" fillId="6" borderId="32" xfId="1" applyNumberFormat="1" applyFont="1" applyFill="1" applyBorder="1" applyAlignment="1">
      <alignment horizontal="center" vertical="center"/>
    </xf>
    <xf numFmtId="166" fontId="14" fillId="6" borderId="33" xfId="1" applyNumberFormat="1" applyFont="1" applyFill="1" applyBorder="1" applyAlignment="1">
      <alignment horizontal="center" vertical="center"/>
    </xf>
    <xf numFmtId="164" fontId="4" fillId="10" borderId="34" xfId="1" applyNumberFormat="1" applyFont="1" applyFill="1" applyBorder="1" applyAlignment="1">
      <alignment horizontal="center" vertical="center"/>
    </xf>
    <xf numFmtId="0" fontId="11" fillId="0" borderId="0" xfId="0" applyFont="1" applyAlignment="1">
      <alignment vertical="center"/>
    </xf>
    <xf numFmtId="0" fontId="0" fillId="6" borderId="0" xfId="0" applyFill="1"/>
    <xf numFmtId="0" fontId="3" fillId="0" borderId="15" xfId="0" applyFont="1" applyFill="1" applyBorder="1" applyAlignment="1">
      <alignment horizontal="center" vertical="center"/>
    </xf>
    <xf numFmtId="0" fontId="0" fillId="6" borderId="16" xfId="0" applyFont="1" applyFill="1" applyBorder="1" applyAlignment="1">
      <alignment horizontal="left" vertical="center"/>
    </xf>
    <xf numFmtId="166" fontId="14" fillId="0" borderId="16" xfId="1" applyNumberFormat="1" applyFont="1" applyFill="1" applyBorder="1" applyAlignment="1" applyProtection="1">
      <alignment horizontal="center" vertical="center"/>
    </xf>
    <xf numFmtId="166" fontId="14" fillId="6" borderId="16" xfId="1" applyNumberFormat="1" applyFont="1" applyFill="1" applyBorder="1" applyAlignment="1">
      <alignment horizontal="center" vertical="center"/>
    </xf>
    <xf numFmtId="166" fontId="14" fillId="6" borderId="17" xfId="1" applyNumberFormat="1" applyFont="1" applyFill="1" applyBorder="1" applyAlignment="1">
      <alignment horizontal="center" vertical="center"/>
    </xf>
    <xf numFmtId="164" fontId="4" fillId="10" borderId="18" xfId="1" applyNumberFormat="1" applyFont="1" applyFill="1" applyBorder="1" applyAlignment="1">
      <alignment horizontal="center" vertical="center"/>
    </xf>
    <xf numFmtId="0" fontId="0" fillId="6" borderId="16" xfId="0" applyFont="1" applyFill="1" applyBorder="1" applyAlignment="1">
      <alignment horizontal="left" vertical="center" wrapText="1"/>
    </xf>
    <xf numFmtId="166" fontId="0" fillId="6" borderId="16" xfId="1" applyNumberFormat="1" applyFont="1" applyFill="1" applyBorder="1" applyAlignment="1" applyProtection="1">
      <alignment horizontal="center" vertical="center"/>
    </xf>
    <xf numFmtId="166" fontId="0" fillId="6" borderId="16" xfId="1" applyNumberFormat="1" applyFont="1" applyFill="1" applyBorder="1" applyAlignment="1">
      <alignment horizontal="center" vertical="center"/>
    </xf>
    <xf numFmtId="166" fontId="0" fillId="6" borderId="17" xfId="1" applyNumberFormat="1" applyFont="1" applyFill="1" applyBorder="1" applyAlignment="1">
      <alignment horizontal="center" vertical="center"/>
    </xf>
    <xf numFmtId="0" fontId="14" fillId="6" borderId="37" xfId="0" applyFont="1" applyFill="1" applyBorder="1" applyAlignment="1" applyProtection="1">
      <alignment vertical="center" wrapText="1"/>
    </xf>
    <xf numFmtId="164" fontId="0" fillId="0" borderId="0" xfId="0" applyNumberFormat="1"/>
    <xf numFmtId="166" fontId="1" fillId="6" borderId="16" xfId="1" applyNumberFormat="1" applyFont="1" applyFill="1" applyBorder="1" applyAlignment="1" applyProtection="1">
      <alignment horizontal="center" vertical="center"/>
    </xf>
    <xf numFmtId="166" fontId="1" fillId="6" borderId="16" xfId="1" applyNumberFormat="1" applyFont="1" applyFill="1" applyBorder="1" applyAlignment="1">
      <alignment horizontal="center" vertical="center"/>
    </xf>
    <xf numFmtId="164" fontId="0" fillId="0" borderId="0" xfId="0" applyNumberFormat="1" applyAlignment="1">
      <alignment vertical="center"/>
    </xf>
    <xf numFmtId="0" fontId="3" fillId="0" borderId="38" xfId="0" applyFont="1" applyFill="1" applyBorder="1" applyAlignment="1">
      <alignment horizontal="center" vertical="center"/>
    </xf>
    <xf numFmtId="0" fontId="13" fillId="6" borderId="15" xfId="0" applyFont="1" applyFill="1" applyBorder="1" applyAlignment="1">
      <alignment horizontal="center" vertical="center"/>
    </xf>
    <xf numFmtId="0" fontId="0" fillId="0" borderId="16" xfId="0" applyFont="1" applyFill="1" applyBorder="1" applyAlignment="1">
      <alignment horizontal="left" vertical="center" wrapText="1"/>
    </xf>
    <xf numFmtId="166" fontId="1" fillId="0" borderId="16" xfId="1" applyNumberFormat="1" applyFont="1" applyFill="1" applyBorder="1" applyAlignment="1">
      <alignment horizontal="center" vertical="center"/>
    </xf>
    <xf numFmtId="166" fontId="0" fillId="0" borderId="16" xfId="1" applyNumberFormat="1" applyFont="1" applyFill="1" applyBorder="1" applyAlignment="1">
      <alignment horizontal="center" vertical="center"/>
    </xf>
    <xf numFmtId="166" fontId="0" fillId="0" borderId="17" xfId="1" applyNumberFormat="1" applyFont="1" applyFill="1" applyBorder="1" applyAlignment="1">
      <alignment horizontal="center" vertical="center"/>
    </xf>
    <xf numFmtId="0" fontId="15" fillId="0" borderId="0" xfId="0" applyFont="1" applyAlignment="1">
      <alignment vertical="center"/>
    </xf>
    <xf numFmtId="0" fontId="13" fillId="6" borderId="15" xfId="0" applyFont="1" applyFill="1" applyBorder="1" applyAlignment="1">
      <alignment horizontal="center" vertical="center" wrapText="1"/>
    </xf>
    <xf numFmtId="166" fontId="0" fillId="0" borderId="16" xfId="1" applyNumberFormat="1" applyFont="1" applyFill="1" applyBorder="1" applyAlignment="1" applyProtection="1">
      <alignment horizontal="center" vertical="center"/>
    </xf>
    <xf numFmtId="0" fontId="0" fillId="0" borderId="16" xfId="0" applyFont="1" applyFill="1" applyBorder="1" applyAlignment="1" applyProtection="1">
      <alignment vertical="center" wrapText="1"/>
    </xf>
    <xf numFmtId="167" fontId="16" fillId="0" borderId="0" xfId="1" applyNumberFormat="1" applyFont="1" applyFill="1" applyAlignment="1">
      <alignment horizontal="right"/>
    </xf>
    <xf numFmtId="0" fontId="2" fillId="0" borderId="0" xfId="0" applyFont="1" applyAlignment="1">
      <alignment vertical="center"/>
    </xf>
    <xf numFmtId="0" fontId="13" fillId="0" borderId="15" xfId="0" applyFont="1" applyFill="1" applyBorder="1" applyAlignment="1">
      <alignment horizontal="center" vertical="center"/>
    </xf>
    <xf numFmtId="0" fontId="0" fillId="0" borderId="0" xfId="0" applyFill="1"/>
    <xf numFmtId="164" fontId="2" fillId="0" borderId="0" xfId="0" applyNumberFormat="1" applyFont="1" applyAlignment="1">
      <alignment vertical="center"/>
    </xf>
    <xf numFmtId="43" fontId="0" fillId="0" borderId="0" xfId="1" applyFont="1"/>
    <xf numFmtId="0" fontId="14" fillId="0" borderId="16" xfId="0" applyFont="1" applyFill="1" applyBorder="1" applyAlignment="1" applyProtection="1">
      <alignment vertical="center" wrapText="1"/>
    </xf>
    <xf numFmtId="0" fontId="2" fillId="0" borderId="0" xfId="0" applyFont="1"/>
    <xf numFmtId="0" fontId="0" fillId="6" borderId="16" xfId="0" applyFont="1" applyFill="1" applyBorder="1" applyAlignment="1" applyProtection="1">
      <alignment vertical="center"/>
    </xf>
    <xf numFmtId="0" fontId="0" fillId="6" borderId="16" xfId="0" applyFont="1" applyFill="1" applyBorder="1" applyAlignment="1" applyProtection="1">
      <alignment vertical="center" wrapText="1"/>
    </xf>
    <xf numFmtId="0" fontId="2" fillId="0" borderId="0" xfId="0" applyFont="1" applyAlignment="1">
      <alignment horizontal="center" vertical="center" wrapText="1"/>
    </xf>
    <xf numFmtId="0" fontId="3" fillId="0" borderId="39" xfId="0" applyFont="1" applyFill="1" applyBorder="1" applyAlignment="1">
      <alignment horizontal="center" vertical="center"/>
    </xf>
    <xf numFmtId="0" fontId="13" fillId="6" borderId="40" xfId="0" applyFont="1" applyFill="1" applyBorder="1" applyAlignment="1">
      <alignment horizontal="center" vertical="center"/>
    </xf>
    <xf numFmtId="0" fontId="0" fillId="6" borderId="41" xfId="0" applyFont="1" applyFill="1" applyBorder="1" applyAlignment="1" applyProtection="1">
      <alignment vertical="center" wrapText="1"/>
    </xf>
    <xf numFmtId="166" fontId="0" fillId="6" borderId="8" xfId="1" applyNumberFormat="1" applyFont="1" applyFill="1" applyBorder="1" applyAlignment="1" applyProtection="1">
      <alignment horizontal="center" vertical="center"/>
    </xf>
    <xf numFmtId="166" fontId="0" fillId="6" borderId="8" xfId="1" applyNumberFormat="1" applyFont="1" applyFill="1" applyBorder="1" applyAlignment="1">
      <alignment horizontal="center" vertical="center"/>
    </xf>
    <xf numFmtId="166" fontId="0" fillId="6" borderId="9" xfId="1" applyNumberFormat="1" applyFont="1" applyFill="1" applyBorder="1" applyAlignment="1">
      <alignment horizontal="center" vertical="center"/>
    </xf>
    <xf numFmtId="164" fontId="4" fillId="10" borderId="42" xfId="1" applyNumberFormat="1" applyFont="1" applyFill="1" applyBorder="1" applyAlignment="1">
      <alignment horizontal="center" vertical="center"/>
    </xf>
    <xf numFmtId="164" fontId="4" fillId="7" borderId="32" xfId="0" applyNumberFormat="1" applyFont="1" applyFill="1" applyBorder="1" applyAlignment="1">
      <alignment vertical="center"/>
    </xf>
    <xf numFmtId="164" fontId="4" fillId="7" borderId="33" xfId="0" applyNumberFormat="1" applyFont="1" applyFill="1" applyBorder="1" applyAlignment="1">
      <alignment vertical="center"/>
    </xf>
    <xf numFmtId="164" fontId="20" fillId="7" borderId="34" xfId="1" applyNumberFormat="1" applyFont="1" applyFill="1" applyBorder="1" applyAlignment="1">
      <alignment horizontal="center" vertical="center"/>
    </xf>
    <xf numFmtId="164" fontId="3" fillId="7" borderId="16" xfId="1" applyNumberFormat="1" applyFont="1" applyFill="1" applyBorder="1" applyAlignment="1">
      <alignment horizontal="center" vertical="center"/>
    </xf>
    <xf numFmtId="164" fontId="4" fillId="3" borderId="41" xfId="1" applyNumberFormat="1" applyFont="1" applyFill="1" applyBorder="1" applyAlignment="1">
      <alignment horizontal="center" vertical="center"/>
    </xf>
    <xf numFmtId="164" fontId="4" fillId="3" borderId="43" xfId="1" applyNumberFormat="1" applyFont="1" applyFill="1" applyBorder="1" applyAlignment="1">
      <alignment horizontal="center" vertical="center"/>
    </xf>
    <xf numFmtId="164" fontId="4" fillId="3" borderId="42" xfId="1" applyNumberFormat="1" applyFont="1" applyFill="1" applyBorder="1" applyAlignment="1">
      <alignment horizontal="center" vertical="center"/>
    </xf>
    <xf numFmtId="164" fontId="3" fillId="6" borderId="12" xfId="1" applyNumberFormat="1" applyFont="1" applyFill="1" applyBorder="1" applyAlignment="1">
      <alignment horizontal="center" vertical="center"/>
    </xf>
    <xf numFmtId="164" fontId="3" fillId="6" borderId="13" xfId="1" applyNumberFormat="1" applyFont="1" applyFill="1" applyBorder="1" applyAlignment="1">
      <alignment horizontal="center" vertical="center"/>
    </xf>
    <xf numFmtId="164" fontId="20" fillId="4" borderId="14" xfId="1" applyNumberFormat="1" applyFont="1" applyFill="1" applyBorder="1" applyAlignment="1">
      <alignment horizontal="center" vertical="center"/>
    </xf>
    <xf numFmtId="164" fontId="3" fillId="6" borderId="16" xfId="1" applyNumberFormat="1" applyFont="1" applyFill="1" applyBorder="1" applyAlignment="1">
      <alignment horizontal="center" vertical="center"/>
    </xf>
    <xf numFmtId="164" fontId="3" fillId="6" borderId="17" xfId="1" applyNumberFormat="1" applyFont="1" applyFill="1" applyBorder="1" applyAlignment="1">
      <alignment horizontal="center" vertical="center"/>
    </xf>
    <xf numFmtId="164" fontId="20" fillId="4" borderId="18" xfId="1" applyNumberFormat="1" applyFont="1" applyFill="1" applyBorder="1" applyAlignment="1">
      <alignment horizontal="center" vertical="center"/>
    </xf>
    <xf numFmtId="0" fontId="21" fillId="0" borderId="0" xfId="0" applyFont="1"/>
    <xf numFmtId="164" fontId="3" fillId="6" borderId="41" xfId="1" applyNumberFormat="1" applyFont="1" applyFill="1" applyBorder="1" applyAlignment="1">
      <alignment horizontal="center" vertical="center"/>
    </xf>
    <xf numFmtId="164" fontId="3" fillId="6" borderId="43" xfId="1" applyNumberFormat="1" applyFont="1" applyFill="1" applyBorder="1" applyAlignment="1">
      <alignment horizontal="center" vertical="center"/>
    </xf>
    <xf numFmtId="164" fontId="20" fillId="4" borderId="42" xfId="1" applyNumberFormat="1" applyFont="1" applyFill="1" applyBorder="1" applyAlignment="1">
      <alignment horizontal="center" vertical="center"/>
    </xf>
    <xf numFmtId="164" fontId="3" fillId="3" borderId="41" xfId="1" applyNumberFormat="1" applyFont="1" applyFill="1" applyBorder="1" applyAlignment="1">
      <alignment horizontal="center" vertical="center"/>
    </xf>
    <xf numFmtId="164" fontId="20" fillId="3" borderId="42" xfId="1" applyNumberFormat="1" applyFont="1" applyFill="1" applyBorder="1" applyAlignment="1">
      <alignment horizontal="center" vertical="center"/>
    </xf>
    <xf numFmtId="43" fontId="3" fillId="0" borderId="0" xfId="0" applyNumberFormat="1" applyFont="1"/>
    <xf numFmtId="164" fontId="3" fillId="0" borderId="0" xfId="0" applyNumberFormat="1" applyFont="1"/>
    <xf numFmtId="43" fontId="3" fillId="0" borderId="0" xfId="1" applyFont="1"/>
    <xf numFmtId="0" fontId="22" fillId="0" borderId="0" xfId="0" applyFont="1" applyAlignment="1">
      <alignment horizontal="left" vertical="center"/>
    </xf>
    <xf numFmtId="164" fontId="3" fillId="0" borderId="0" xfId="0" applyNumberFormat="1" applyFont="1" applyAlignment="1">
      <alignment horizontal="center" vertical="center"/>
    </xf>
    <xf numFmtId="167" fontId="23" fillId="0" borderId="0" xfId="1" applyNumberFormat="1" applyFont="1" applyAlignment="1">
      <alignment horizontal="center" vertical="center"/>
    </xf>
    <xf numFmtId="0" fontId="22" fillId="0" borderId="6" xfId="0" applyFont="1" applyBorder="1" applyAlignment="1">
      <alignment horizontal="left" vertical="center"/>
    </xf>
    <xf numFmtId="0" fontId="3" fillId="0" borderId="6" xfId="0" applyFont="1" applyBorder="1"/>
    <xf numFmtId="164" fontId="3" fillId="0" borderId="6" xfId="0" applyNumberFormat="1" applyFont="1" applyBorder="1" applyAlignment="1">
      <alignment horizontal="center" vertical="center"/>
    </xf>
    <xf numFmtId="167" fontId="23" fillId="0" borderId="6" xfId="1" applyNumberFormat="1" applyFont="1" applyBorder="1" applyAlignment="1">
      <alignment horizontal="center" vertical="center"/>
    </xf>
    <xf numFmtId="0" fontId="24" fillId="0" borderId="0" xfId="0" applyFont="1" applyAlignment="1">
      <alignment horizontal="center" vertical="center"/>
    </xf>
    <xf numFmtId="167" fontId="24" fillId="0" borderId="0" xfId="1" applyNumberFormat="1" applyFont="1"/>
    <xf numFmtId="167" fontId="3" fillId="0" borderId="0" xfId="1" applyNumberFormat="1" applyFont="1" applyAlignment="1">
      <alignment horizontal="center" vertical="center"/>
    </xf>
    <xf numFmtId="167" fontId="3" fillId="0" borderId="0" xfId="1" applyNumberFormat="1" applyFont="1" applyAlignment="1">
      <alignment horizontal="left" vertical="center"/>
    </xf>
    <xf numFmtId="164" fontId="4" fillId="0" borderId="0" xfId="0" applyNumberFormat="1" applyFont="1" applyAlignment="1">
      <alignment horizontal="center" vertical="center"/>
    </xf>
    <xf numFmtId="41" fontId="3" fillId="0" borderId="0" xfId="0" applyNumberFormat="1" applyFont="1"/>
    <xf numFmtId="0" fontId="22" fillId="0" borderId="0" xfId="0" applyFont="1" applyBorder="1" applyAlignment="1">
      <alignment horizontal="left" vertical="center"/>
    </xf>
    <xf numFmtId="167" fontId="3" fillId="0" borderId="0" xfId="1" applyNumberFormat="1" applyFont="1"/>
    <xf numFmtId="167" fontId="3" fillId="0" borderId="0" xfId="1" applyNumberFormat="1" applyFont="1" applyAlignment="1">
      <alignment wrapText="1"/>
    </xf>
    <xf numFmtId="167" fontId="25" fillId="0" borderId="0" xfId="0" applyNumberFormat="1" applyFont="1" applyAlignment="1">
      <alignment horizontal="center" vertical="center"/>
    </xf>
    <xf numFmtId="0" fontId="4" fillId="0" borderId="0" xfId="0" applyFont="1"/>
    <xf numFmtId="0" fontId="13" fillId="0" borderId="0" xfId="0" applyFont="1"/>
    <xf numFmtId="164" fontId="26" fillId="0" borderId="0" xfId="1" applyNumberFormat="1" applyFont="1"/>
    <xf numFmtId="43" fontId="3" fillId="0" borderId="0" xfId="1" applyNumberFormat="1" applyFont="1"/>
    <xf numFmtId="9" fontId="3" fillId="0" borderId="0" xfId="2" applyFont="1"/>
    <xf numFmtId="1" fontId="3" fillId="0" borderId="0" xfId="0" applyNumberFormat="1" applyFont="1"/>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44"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3" fillId="6" borderId="35"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1" xfId="0" applyFont="1" applyFill="1" applyBorder="1" applyAlignment="1">
      <alignment horizontal="center" vertical="center"/>
    </xf>
    <xf numFmtId="0" fontId="18" fillId="7" borderId="31" xfId="0" applyFont="1" applyFill="1" applyBorder="1" applyAlignment="1">
      <alignment horizontal="left" vertical="center"/>
    </xf>
    <xf numFmtId="0" fontId="18" fillId="7" borderId="32" xfId="0" applyFont="1" applyFill="1" applyBorder="1" applyAlignment="1">
      <alignment horizontal="left" vertical="center"/>
    </xf>
    <xf numFmtId="0" fontId="19" fillId="7" borderId="32" xfId="0" applyFont="1" applyFill="1" applyBorder="1" applyAlignment="1">
      <alignment horizontal="left"/>
    </xf>
    <xf numFmtId="0" fontId="18" fillId="7" borderId="15"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3" borderId="40"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27" xfId="0" applyFont="1" applyFill="1" applyBorder="1" applyAlignment="1">
      <alignment horizontal="left"/>
    </xf>
    <xf numFmtId="167" fontId="16" fillId="0" borderId="0" xfId="1" applyNumberFormat="1" applyFont="1" applyFill="1" applyBorder="1" applyAlignment="1">
      <alignment horizontal="left" vertical="center"/>
    </xf>
    <xf numFmtId="167" fontId="16" fillId="0" borderId="0" xfId="1" applyNumberFormat="1" applyFont="1" applyFill="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xf numFmtId="0" fontId="7" fillId="3" borderId="5" xfId="0" applyFont="1" applyFill="1" applyBorder="1" applyAlignment="1">
      <alignment horizontal="center" vertical="center" wrapText="1"/>
    </xf>
    <xf numFmtId="0" fontId="8" fillId="3" borderId="6" xfId="0" applyFont="1" applyFill="1" applyBorder="1" applyAlignment="1">
      <alignment horizontal="center"/>
    </xf>
    <xf numFmtId="0" fontId="0" fillId="0" borderId="7" xfId="0" applyBorder="1" applyAlignment="1"/>
    <xf numFmtId="0" fontId="7" fillId="5" borderId="11" xfId="0" applyFont="1" applyFill="1" applyBorder="1" applyAlignment="1">
      <alignment horizontal="center" vertical="center" wrapText="1"/>
    </xf>
    <xf numFmtId="0" fontId="8" fillId="5" borderId="12"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4" fillId="7" borderId="15" xfId="0" applyFont="1" applyFill="1" applyBorder="1" applyAlignment="1">
      <alignment vertical="center"/>
    </xf>
    <xf numFmtId="0" fontId="4" fillId="7" borderId="16" xfId="0" applyFont="1" applyFill="1" applyBorder="1" applyAlignment="1">
      <alignment vertical="center"/>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2" xfId="0" applyFont="1" applyFill="1" applyBorder="1" applyAlignment="1">
      <alignment horizontal="center" vertical="center" wrapText="1"/>
    </xf>
  </cellXfs>
  <cellStyles count="3">
    <cellStyle name="Čiarka" xfId="1" builtinId="3"/>
    <cellStyle name="Normálna" xfId="0" builtinId="0"/>
    <cellStyle name="Percentá"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00721/AppData/Local/Temp/Temp1_Rozpo&#269;et%20TU_2024.zip/N&#225;vrh_rozdelenie%20dot&#225;cie%20na%20Fondy,%20TaS%20univerzity%20na%20rok%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
      <sheetName val="Fond rozvoja "/>
      <sheetName val="FRMO"/>
      <sheetName val="CUA"/>
      <sheetName val="Knižničný fond"/>
      <sheetName val="Fond vydavateľstva"/>
      <sheetName val="Grantový fond"/>
      <sheetName val="Fond na podporu vnút.syst.kvali"/>
      <sheetName val="Fond údržby a opráv"/>
      <sheetName val="FIŠaS"/>
      <sheetName val="Variabilné výdavky"/>
    </sheetNames>
    <sheetDataSet>
      <sheetData sheetId="0"/>
      <sheetData sheetId="1">
        <row r="37">
          <cell r="F37">
            <v>104040</v>
          </cell>
        </row>
      </sheetData>
      <sheetData sheetId="2">
        <row r="12">
          <cell r="H12">
            <v>76911</v>
          </cell>
        </row>
      </sheetData>
      <sheetData sheetId="3">
        <row r="11">
          <cell r="H11">
            <v>43000</v>
          </cell>
        </row>
      </sheetData>
      <sheetData sheetId="4">
        <row r="27">
          <cell r="H27">
            <v>57486</v>
          </cell>
        </row>
      </sheetData>
      <sheetData sheetId="5">
        <row r="8">
          <cell r="H8">
            <v>48000</v>
          </cell>
        </row>
      </sheetData>
      <sheetData sheetId="6">
        <row r="8">
          <cell r="H8">
            <v>19000</v>
          </cell>
        </row>
      </sheetData>
      <sheetData sheetId="7">
        <row r="5">
          <cell r="H5">
            <v>12000</v>
          </cell>
        </row>
      </sheetData>
      <sheetData sheetId="8">
        <row r="68">
          <cell r="G68">
            <v>163400</v>
          </cell>
        </row>
      </sheetData>
      <sheetData sheetId="9">
        <row r="9">
          <cell r="I9">
            <v>379289.03</v>
          </cell>
        </row>
      </sheetData>
      <sheetData sheetId="10">
        <row r="5">
          <cell r="D5">
            <v>8076</v>
          </cell>
        </row>
        <row r="6">
          <cell r="D6">
            <v>14402</v>
          </cell>
        </row>
        <row r="7">
          <cell r="D7">
            <v>9117</v>
          </cell>
        </row>
        <row r="8">
          <cell r="D8">
            <v>4301</v>
          </cell>
        </row>
        <row r="9">
          <cell r="D9">
            <v>7275</v>
          </cell>
        </row>
        <row r="10">
          <cell r="D10">
            <v>11829</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A328-5C3C-4CF3-AF36-BA6394C5FB35}">
  <sheetPr>
    <tabColor rgb="FFCCCCFF"/>
  </sheetPr>
  <dimension ref="A1:AJ106"/>
  <sheetViews>
    <sheetView tabSelected="1" topLeftCell="A49" zoomScale="80" zoomScaleNormal="80" workbookViewId="0">
      <selection activeCell="O30" sqref="O30"/>
    </sheetView>
  </sheetViews>
  <sheetFormatPr defaultRowHeight="15" x14ac:dyDescent="0.25"/>
  <cols>
    <col min="1" max="1" width="8.42578125" style="1" customWidth="1"/>
    <col min="2" max="2" width="15.42578125" style="1" customWidth="1"/>
    <col min="3" max="3" width="43.5703125" style="2" customWidth="1"/>
    <col min="4" max="4" width="30.42578125" style="2" customWidth="1"/>
    <col min="5" max="5" width="15.85546875" style="2" customWidth="1"/>
    <col min="6" max="6" width="16.42578125" style="2" bestFit="1" customWidth="1"/>
    <col min="7" max="9" width="15.42578125" style="2" bestFit="1" customWidth="1"/>
    <col min="10" max="10" width="16.42578125" style="2" bestFit="1" customWidth="1"/>
    <col min="11" max="11" width="19.85546875" style="3" customWidth="1"/>
    <col min="12" max="12" width="27.5703125" customWidth="1"/>
    <col min="13" max="13" width="12.85546875" customWidth="1"/>
    <col min="14" max="14" width="12.42578125" customWidth="1"/>
    <col min="15" max="15" width="13.85546875" customWidth="1"/>
    <col min="16" max="17" width="12.85546875" bestFit="1" customWidth="1"/>
    <col min="18" max="18" width="112" customWidth="1"/>
    <col min="19" max="19" width="11.140625" bestFit="1" customWidth="1"/>
  </cols>
  <sheetData>
    <row r="1" spans="1:13" ht="18.75" customHeight="1" x14ac:dyDescent="0.25"/>
    <row r="2" spans="1:13" ht="19.5" thickBot="1" x14ac:dyDescent="0.35">
      <c r="C2" s="4" t="s">
        <v>0</v>
      </c>
    </row>
    <row r="3" spans="1:13" ht="36" customHeight="1" thickBot="1" x14ac:dyDescent="0.3">
      <c r="A3" s="173" t="s">
        <v>1</v>
      </c>
      <c r="B3" s="174"/>
      <c r="C3" s="174"/>
      <c r="D3" s="5"/>
      <c r="E3" s="5"/>
      <c r="F3" s="5"/>
      <c r="G3" s="5" t="s">
        <v>2</v>
      </c>
      <c r="H3" s="5"/>
      <c r="I3" s="5"/>
      <c r="J3" s="6"/>
      <c r="K3" s="7" t="s">
        <v>3</v>
      </c>
    </row>
    <row r="4" spans="1:13" ht="27" customHeight="1" thickBot="1" x14ac:dyDescent="0.3">
      <c r="A4" s="175" t="s">
        <v>4</v>
      </c>
      <c r="B4" s="176"/>
      <c r="C4" s="177"/>
      <c r="D4" s="8"/>
      <c r="E4" s="8"/>
      <c r="F4" s="8"/>
      <c r="G4" s="9">
        <v>237900</v>
      </c>
      <c r="H4" s="8"/>
      <c r="I4" s="8"/>
      <c r="J4" s="10"/>
      <c r="K4" s="11">
        <f>SUM(D4:J4)</f>
        <v>237900</v>
      </c>
    </row>
    <row r="5" spans="1:13" ht="18.75" x14ac:dyDescent="0.3">
      <c r="C5" s="4"/>
    </row>
    <row r="6" spans="1:13" ht="19.5" thickBot="1" x14ac:dyDescent="0.35">
      <c r="C6" s="4"/>
    </row>
    <row r="7" spans="1:13" ht="38.25" customHeight="1" thickBot="1" x14ac:dyDescent="0.3">
      <c r="A7" s="173" t="s">
        <v>1</v>
      </c>
      <c r="B7" s="174"/>
      <c r="C7" s="174"/>
      <c r="D7" s="5" t="s">
        <v>5</v>
      </c>
      <c r="E7" s="5" t="s">
        <v>6</v>
      </c>
      <c r="F7" s="5" t="s">
        <v>7</v>
      </c>
      <c r="G7" s="5" t="s">
        <v>2</v>
      </c>
      <c r="H7" s="5" t="s">
        <v>8</v>
      </c>
      <c r="I7" s="5" t="s">
        <v>9</v>
      </c>
      <c r="J7" s="6" t="s">
        <v>10</v>
      </c>
      <c r="K7" s="7" t="s">
        <v>3</v>
      </c>
    </row>
    <row r="8" spans="1:13" ht="29.25" customHeight="1" x14ac:dyDescent="0.25">
      <c r="A8" s="178" t="s">
        <v>11</v>
      </c>
      <c r="B8" s="179"/>
      <c r="C8" s="12" t="s">
        <v>12</v>
      </c>
      <c r="D8" s="13"/>
      <c r="E8" s="13"/>
      <c r="F8" s="14"/>
      <c r="G8" s="13"/>
      <c r="H8" s="15">
        <v>3723</v>
      </c>
      <c r="I8" s="13"/>
      <c r="J8" s="16"/>
      <c r="K8" s="17">
        <f>SUM(D8:J8)</f>
        <v>3723</v>
      </c>
      <c r="L8" s="18"/>
    </row>
    <row r="9" spans="1:13" ht="26.25" customHeight="1" x14ac:dyDescent="0.25">
      <c r="A9" s="180"/>
      <c r="B9" s="181"/>
      <c r="C9" s="19" t="s">
        <v>13</v>
      </c>
      <c r="D9" s="20"/>
      <c r="E9" s="20"/>
      <c r="F9" s="20">
        <v>130639</v>
      </c>
      <c r="G9" s="20"/>
      <c r="H9" s="21"/>
      <c r="I9" s="20"/>
      <c r="J9" s="22"/>
      <c r="K9" s="23">
        <f>SUM(D9:J9)</f>
        <v>130639</v>
      </c>
    </row>
    <row r="10" spans="1:13" ht="27.75" customHeight="1" x14ac:dyDescent="0.25">
      <c r="A10" s="180"/>
      <c r="B10" s="181"/>
      <c r="C10" s="19" t="s">
        <v>14</v>
      </c>
      <c r="D10" s="20">
        <v>36390</v>
      </c>
      <c r="E10" s="20"/>
      <c r="F10" s="20"/>
      <c r="G10" s="20"/>
      <c r="H10" s="21"/>
      <c r="I10" s="20"/>
      <c r="J10" s="22"/>
      <c r="K10" s="23">
        <f>SUM(D10:J10)</f>
        <v>36390</v>
      </c>
      <c r="L10" s="24"/>
    </row>
    <row r="11" spans="1:13" ht="23.25" customHeight="1" x14ac:dyDescent="0.25">
      <c r="A11" s="182" t="s">
        <v>15</v>
      </c>
      <c r="B11" s="183"/>
      <c r="C11" s="183"/>
      <c r="D11" s="25">
        <f t="shared" ref="D11:K11" si="0">SUM(D8:D10)</f>
        <v>36390</v>
      </c>
      <c r="E11" s="25">
        <f t="shared" si="0"/>
        <v>0</v>
      </c>
      <c r="F11" s="25">
        <f t="shared" si="0"/>
        <v>130639</v>
      </c>
      <c r="G11" s="25">
        <f t="shared" si="0"/>
        <v>0</v>
      </c>
      <c r="H11" s="25">
        <f t="shared" si="0"/>
        <v>3723</v>
      </c>
      <c r="I11" s="25">
        <f t="shared" si="0"/>
        <v>0</v>
      </c>
      <c r="J11" s="26">
        <f t="shared" si="0"/>
        <v>0</v>
      </c>
      <c r="K11" s="27">
        <f t="shared" si="0"/>
        <v>170752</v>
      </c>
      <c r="L11" s="28"/>
      <c r="M11" s="29"/>
    </row>
    <row r="12" spans="1:13" ht="20.100000000000001" customHeight="1" x14ac:dyDescent="0.25">
      <c r="A12" s="184" t="s">
        <v>16</v>
      </c>
      <c r="B12" s="185"/>
      <c r="C12" s="30" t="s">
        <v>17</v>
      </c>
      <c r="D12" s="21">
        <f>'[1]Fond rozvoja '!F37</f>
        <v>104040</v>
      </c>
      <c r="E12" s="31"/>
      <c r="F12" s="31"/>
      <c r="G12" s="31"/>
      <c r="H12" s="31"/>
      <c r="I12" s="31"/>
      <c r="J12" s="32"/>
      <c r="K12" s="23">
        <f>SUM(D12:J12)</f>
        <v>104040</v>
      </c>
      <c r="L12" s="28"/>
      <c r="M12" s="29"/>
    </row>
    <row r="13" spans="1:13" ht="20.100000000000001" customHeight="1" x14ac:dyDescent="0.25">
      <c r="A13" s="186"/>
      <c r="B13" s="187"/>
      <c r="C13" s="30" t="s">
        <v>18</v>
      </c>
      <c r="D13" s="21">
        <f>[1]FRMO!H12</f>
        <v>76911</v>
      </c>
      <c r="E13" s="31"/>
      <c r="F13" s="31"/>
      <c r="G13" s="31"/>
      <c r="H13" s="31"/>
      <c r="I13" s="31"/>
      <c r="J13" s="32"/>
      <c r="K13" s="23">
        <f>SUM(D13:J13)</f>
        <v>76911</v>
      </c>
      <c r="L13" s="33"/>
      <c r="M13" s="29"/>
    </row>
    <row r="14" spans="1:13" ht="20.100000000000001" customHeight="1" x14ac:dyDescent="0.25">
      <c r="A14" s="186"/>
      <c r="B14" s="187"/>
      <c r="C14" s="30" t="s">
        <v>19</v>
      </c>
      <c r="D14" s="21">
        <f>[1]CUA!H11</f>
        <v>43000</v>
      </c>
      <c r="E14" s="31"/>
      <c r="F14" s="31"/>
      <c r="G14" s="31"/>
      <c r="H14" s="31"/>
      <c r="I14" s="31"/>
      <c r="J14" s="32"/>
      <c r="K14" s="23">
        <f>SUM(D14:J14)</f>
        <v>43000</v>
      </c>
      <c r="L14" s="28"/>
      <c r="M14" s="29"/>
    </row>
    <row r="15" spans="1:13" ht="20.100000000000001" customHeight="1" x14ac:dyDescent="0.25">
      <c r="A15" s="186"/>
      <c r="B15" s="187"/>
      <c r="C15" s="19" t="s">
        <v>20</v>
      </c>
      <c r="D15" s="21">
        <f>'[1]Knižničný fond'!H27</f>
        <v>57486</v>
      </c>
      <c r="E15" s="31"/>
      <c r="F15" s="31"/>
      <c r="G15" s="31"/>
      <c r="H15" s="31"/>
      <c r="I15" s="31"/>
      <c r="J15" s="32"/>
      <c r="K15" s="23">
        <f>SUM(D15:J15)</f>
        <v>57486</v>
      </c>
      <c r="L15" s="28"/>
      <c r="M15" s="29"/>
    </row>
    <row r="16" spans="1:13" ht="20.100000000000001" customHeight="1" x14ac:dyDescent="0.25">
      <c r="A16" s="186"/>
      <c r="B16" s="187"/>
      <c r="C16" s="19" t="s">
        <v>21</v>
      </c>
      <c r="D16" s="21">
        <f>'[1]Fond vydavateľstva'!H8</f>
        <v>48000</v>
      </c>
      <c r="E16" s="31"/>
      <c r="F16" s="31"/>
      <c r="G16" s="31"/>
      <c r="H16" s="31"/>
      <c r="I16" s="31"/>
      <c r="J16" s="32"/>
      <c r="K16" s="23">
        <f t="shared" ref="K16:K20" si="1">SUM(D16:J16)</f>
        <v>48000</v>
      </c>
      <c r="L16" s="28"/>
      <c r="M16" s="29"/>
    </row>
    <row r="17" spans="1:36" ht="20.100000000000001" customHeight="1" x14ac:dyDescent="0.25">
      <c r="A17" s="186"/>
      <c r="B17" s="187"/>
      <c r="C17" s="19" t="s">
        <v>22</v>
      </c>
      <c r="D17" s="21">
        <f>'[1]Grantový fond'!H8</f>
        <v>19000</v>
      </c>
      <c r="E17" s="31"/>
      <c r="F17" s="31"/>
      <c r="G17" s="31"/>
      <c r="H17" s="31"/>
      <c r="I17" s="31"/>
      <c r="J17" s="32"/>
      <c r="K17" s="23">
        <f t="shared" si="1"/>
        <v>19000</v>
      </c>
      <c r="L17" s="28"/>
      <c r="M17" s="29"/>
    </row>
    <row r="18" spans="1:36" ht="20.100000000000001" customHeight="1" x14ac:dyDescent="0.25">
      <c r="A18" s="186"/>
      <c r="B18" s="187"/>
      <c r="C18" s="34" t="s">
        <v>23</v>
      </c>
      <c r="D18" s="35">
        <f>'[1]Fond na podporu vnút.syst.kvali'!H5</f>
        <v>12000</v>
      </c>
      <c r="E18" s="36"/>
      <c r="F18" s="36"/>
      <c r="G18" s="36"/>
      <c r="H18" s="36"/>
      <c r="I18" s="36"/>
      <c r="J18" s="37"/>
      <c r="K18" s="23">
        <f t="shared" si="1"/>
        <v>12000</v>
      </c>
      <c r="L18" s="28"/>
      <c r="M18" s="29"/>
    </row>
    <row r="19" spans="1:36" ht="20.100000000000001" customHeight="1" x14ac:dyDescent="0.25">
      <c r="A19" s="186"/>
      <c r="B19" s="187"/>
      <c r="C19" s="38" t="s">
        <v>24</v>
      </c>
      <c r="D19" s="39">
        <f>+'[1]Fond údržby a opráv'!G68</f>
        <v>163400</v>
      </c>
      <c r="E19" s="36"/>
      <c r="F19" s="36"/>
      <c r="G19" s="36"/>
      <c r="H19" s="36"/>
      <c r="I19" s="36"/>
      <c r="J19" s="37"/>
      <c r="K19" s="23">
        <f t="shared" si="1"/>
        <v>163400</v>
      </c>
      <c r="L19" s="28"/>
      <c r="M19" s="29"/>
    </row>
    <row r="20" spans="1:36" ht="20.100000000000001" customHeight="1" thickBot="1" x14ac:dyDescent="0.3">
      <c r="A20" s="186"/>
      <c r="B20" s="187"/>
      <c r="C20" s="34" t="s">
        <v>25</v>
      </c>
      <c r="D20" s="40">
        <f>[1]FIŠaS!I9</f>
        <v>379289.03</v>
      </c>
      <c r="E20" s="36"/>
      <c r="F20" s="36"/>
      <c r="G20" s="36"/>
      <c r="H20" s="36"/>
      <c r="I20" s="36"/>
      <c r="J20" s="37"/>
      <c r="K20" s="41">
        <f t="shared" si="1"/>
        <v>379289.03</v>
      </c>
    </row>
    <row r="21" spans="1:36" ht="26.25" customHeight="1" thickBot="1" x14ac:dyDescent="0.3">
      <c r="A21" s="169" t="s">
        <v>26</v>
      </c>
      <c r="B21" s="170"/>
      <c r="C21" s="170"/>
      <c r="D21" s="42">
        <f>SUM(D12:D20)</f>
        <v>903126.03</v>
      </c>
      <c r="E21" s="42">
        <f t="shared" ref="E21:K21" si="2">SUM(E12:E20)</f>
        <v>0</v>
      </c>
      <c r="F21" s="42">
        <f t="shared" si="2"/>
        <v>0</v>
      </c>
      <c r="G21" s="42">
        <f t="shared" si="2"/>
        <v>0</v>
      </c>
      <c r="H21" s="42">
        <f t="shared" si="2"/>
        <v>0</v>
      </c>
      <c r="I21" s="42">
        <f t="shared" si="2"/>
        <v>0</v>
      </c>
      <c r="J21" s="43">
        <f t="shared" si="2"/>
        <v>0</v>
      </c>
      <c r="K21" s="44">
        <f t="shared" si="2"/>
        <v>903126.03</v>
      </c>
    </row>
    <row r="22" spans="1:36" ht="34.5" customHeight="1" thickBot="1" x14ac:dyDescent="0.3">
      <c r="A22" s="45" t="s">
        <v>27</v>
      </c>
      <c r="B22" s="46" t="s">
        <v>28</v>
      </c>
      <c r="C22" s="47" t="s">
        <v>29</v>
      </c>
      <c r="D22" s="48" t="s">
        <v>5</v>
      </c>
      <c r="E22" s="48" t="s">
        <v>6</v>
      </c>
      <c r="F22" s="48" t="s">
        <v>7</v>
      </c>
      <c r="G22" s="48" t="s">
        <v>2</v>
      </c>
      <c r="H22" s="48" t="s">
        <v>8</v>
      </c>
      <c r="I22" s="48" t="s">
        <v>9</v>
      </c>
      <c r="J22" s="49" t="s">
        <v>10</v>
      </c>
      <c r="K22" s="7" t="s">
        <v>3</v>
      </c>
    </row>
    <row r="23" spans="1:36" s="58" customFormat="1" ht="17.100000000000001" customHeight="1" x14ac:dyDescent="0.25">
      <c r="A23" s="50" t="s">
        <v>30</v>
      </c>
      <c r="B23" s="51" t="s">
        <v>31</v>
      </c>
      <c r="C23" s="52" t="s">
        <v>32</v>
      </c>
      <c r="D23" s="53">
        <v>21766</v>
      </c>
      <c r="E23" s="54"/>
      <c r="F23" s="54"/>
      <c r="G23" s="54"/>
      <c r="H23" s="54"/>
      <c r="I23" s="54"/>
      <c r="J23" s="55"/>
      <c r="K23" s="56">
        <f>SUM(D23:J23)</f>
        <v>21766</v>
      </c>
      <c r="L23" s="57"/>
      <c r="M23"/>
      <c r="N23"/>
      <c r="O23"/>
      <c r="P23"/>
      <c r="Q23"/>
      <c r="R23"/>
      <c r="S23"/>
      <c r="T23"/>
      <c r="U23"/>
      <c r="V23"/>
      <c r="W23"/>
      <c r="X23"/>
      <c r="Y23"/>
      <c r="Z23"/>
      <c r="AA23"/>
      <c r="AB23"/>
      <c r="AC23"/>
      <c r="AD23"/>
      <c r="AE23"/>
      <c r="AF23"/>
      <c r="AG23"/>
      <c r="AH23"/>
      <c r="AI23"/>
      <c r="AJ23"/>
    </row>
    <row r="24" spans="1:36" s="58" customFormat="1" ht="17.100000000000001" customHeight="1" x14ac:dyDescent="0.25">
      <c r="A24" s="59" t="s">
        <v>33</v>
      </c>
      <c r="B24" s="159"/>
      <c r="C24" s="60" t="s">
        <v>34</v>
      </c>
      <c r="D24" s="61"/>
      <c r="E24" s="62"/>
      <c r="F24" s="62"/>
      <c r="G24" s="62"/>
      <c r="H24" s="62"/>
      <c r="I24" s="62"/>
      <c r="J24" s="63">
        <v>2000</v>
      </c>
      <c r="K24" s="64">
        <f>SUM(D24:J24)</f>
        <v>2000</v>
      </c>
      <c r="L24" s="57"/>
      <c r="M24"/>
      <c r="N24"/>
      <c r="O24"/>
      <c r="P24"/>
      <c r="Q24"/>
      <c r="R24"/>
      <c r="S24"/>
      <c r="T24"/>
      <c r="U24"/>
      <c r="V24"/>
      <c r="W24"/>
      <c r="X24"/>
      <c r="Y24"/>
      <c r="Z24"/>
      <c r="AA24"/>
      <c r="AB24"/>
      <c r="AC24"/>
      <c r="AD24"/>
      <c r="AE24"/>
      <c r="AF24"/>
      <c r="AG24"/>
      <c r="AH24"/>
      <c r="AI24"/>
      <c r="AJ24"/>
    </row>
    <row r="25" spans="1:36" s="58" customFormat="1" ht="30.75" customHeight="1" x14ac:dyDescent="0.25">
      <c r="A25" s="59" t="s">
        <v>35</v>
      </c>
      <c r="B25" s="160"/>
      <c r="C25" s="65" t="s">
        <v>36</v>
      </c>
      <c r="D25" s="66">
        <v>143900</v>
      </c>
      <c r="E25" s="67"/>
      <c r="F25" s="67"/>
      <c r="G25" s="67"/>
      <c r="H25" s="67"/>
      <c r="I25" s="67"/>
      <c r="J25" s="68"/>
      <c r="K25" s="64">
        <f t="shared" ref="K25:K62" si="3">SUM(D25:J25)</f>
        <v>143900</v>
      </c>
      <c r="L25"/>
      <c r="M25"/>
      <c r="N25"/>
      <c r="O25"/>
      <c r="P25"/>
      <c r="Q25"/>
      <c r="R25"/>
      <c r="S25"/>
      <c r="T25"/>
      <c r="U25"/>
      <c r="V25"/>
      <c r="W25"/>
      <c r="X25"/>
      <c r="Y25"/>
      <c r="Z25"/>
      <c r="AA25"/>
      <c r="AB25"/>
      <c r="AC25"/>
      <c r="AD25"/>
      <c r="AE25"/>
      <c r="AF25"/>
      <c r="AG25"/>
      <c r="AH25"/>
      <c r="AI25"/>
      <c r="AJ25"/>
    </row>
    <row r="26" spans="1:36" s="58" customFormat="1" ht="17.100000000000001" customHeight="1" x14ac:dyDescent="0.25">
      <c r="A26" s="59" t="s">
        <v>37</v>
      </c>
      <c r="B26" s="161"/>
      <c r="C26" s="69" t="s">
        <v>38</v>
      </c>
      <c r="D26" s="66"/>
      <c r="E26" s="66"/>
      <c r="F26" s="66"/>
      <c r="G26" s="66"/>
      <c r="H26" s="66"/>
      <c r="I26" s="66"/>
      <c r="J26" s="68">
        <v>450</v>
      </c>
      <c r="K26" s="64">
        <f t="shared" si="3"/>
        <v>450</v>
      </c>
      <c r="L26"/>
      <c r="M26"/>
      <c r="N26"/>
      <c r="O26"/>
      <c r="P26"/>
      <c r="Q26"/>
      <c r="R26"/>
      <c r="S26"/>
      <c r="T26"/>
      <c r="U26"/>
      <c r="V26"/>
      <c r="W26"/>
      <c r="X26"/>
      <c r="Y26"/>
      <c r="Z26"/>
      <c r="AA26"/>
      <c r="AB26"/>
      <c r="AC26"/>
      <c r="AD26"/>
      <c r="AE26"/>
      <c r="AF26"/>
      <c r="AG26"/>
      <c r="AH26"/>
      <c r="AI26"/>
      <c r="AJ26"/>
    </row>
    <row r="27" spans="1:36" s="58" customFormat="1" ht="17.100000000000001" customHeight="1" x14ac:dyDescent="0.25">
      <c r="A27" s="59" t="s">
        <v>39</v>
      </c>
      <c r="B27" s="159"/>
      <c r="C27" s="60" t="s">
        <v>40</v>
      </c>
      <c r="D27" s="66">
        <v>231000</v>
      </c>
      <c r="E27" s="66"/>
      <c r="F27" s="66"/>
      <c r="G27" s="66"/>
      <c r="H27" s="66"/>
      <c r="I27" s="66"/>
      <c r="J27" s="68"/>
      <c r="K27" s="64">
        <f t="shared" si="3"/>
        <v>231000</v>
      </c>
      <c r="L27"/>
      <c r="M27"/>
      <c r="N27"/>
      <c r="O27"/>
      <c r="P27"/>
      <c r="Q27"/>
      <c r="R27"/>
      <c r="S27"/>
      <c r="T27"/>
      <c r="U27"/>
      <c r="V27"/>
      <c r="W27"/>
      <c r="X27"/>
      <c r="Y27"/>
      <c r="Z27"/>
      <c r="AA27"/>
      <c r="AB27"/>
      <c r="AC27"/>
      <c r="AD27"/>
      <c r="AE27"/>
      <c r="AF27"/>
      <c r="AG27"/>
      <c r="AH27"/>
      <c r="AI27"/>
      <c r="AJ27"/>
    </row>
    <row r="28" spans="1:36" s="58" customFormat="1" ht="16.5" customHeight="1" x14ac:dyDescent="0.25">
      <c r="A28" s="59" t="s">
        <v>41</v>
      </c>
      <c r="B28" s="160"/>
      <c r="C28" s="60" t="s">
        <v>42</v>
      </c>
      <c r="D28" s="66">
        <v>103000</v>
      </c>
      <c r="E28" s="67"/>
      <c r="F28" s="67"/>
      <c r="G28" s="67"/>
      <c r="H28" s="67"/>
      <c r="I28" s="67"/>
      <c r="J28" s="68"/>
      <c r="K28" s="64">
        <f t="shared" si="3"/>
        <v>103000</v>
      </c>
      <c r="L28"/>
      <c r="M28"/>
      <c r="N28"/>
      <c r="O28"/>
      <c r="P28"/>
      <c r="Q28"/>
      <c r="R28"/>
      <c r="S28"/>
      <c r="T28"/>
      <c r="U28"/>
      <c r="V28"/>
      <c r="W28"/>
      <c r="X28"/>
      <c r="Y28"/>
      <c r="Z28"/>
      <c r="AA28"/>
      <c r="AB28"/>
      <c r="AC28"/>
      <c r="AD28"/>
      <c r="AE28"/>
      <c r="AF28"/>
      <c r="AG28"/>
      <c r="AH28"/>
      <c r="AI28"/>
      <c r="AJ28"/>
    </row>
    <row r="29" spans="1:36" s="58" customFormat="1" ht="17.100000000000001" customHeight="1" x14ac:dyDescent="0.25">
      <c r="A29" s="59" t="s">
        <v>43</v>
      </c>
      <c r="B29" s="160"/>
      <c r="C29" s="60" t="s">
        <v>44</v>
      </c>
      <c r="D29" s="66">
        <v>61000</v>
      </c>
      <c r="E29" s="67"/>
      <c r="F29" s="67"/>
      <c r="G29" s="67"/>
      <c r="H29" s="67"/>
      <c r="I29" s="67"/>
      <c r="J29" s="68"/>
      <c r="K29" s="64">
        <f t="shared" si="3"/>
        <v>61000</v>
      </c>
      <c r="L29"/>
      <c r="M29"/>
      <c r="N29"/>
      <c r="O29"/>
      <c r="P29"/>
      <c r="Q29"/>
      <c r="R29"/>
      <c r="S29"/>
      <c r="T29"/>
      <c r="U29"/>
      <c r="V29"/>
      <c r="W29"/>
      <c r="X29"/>
      <c r="Y29"/>
      <c r="Z29"/>
      <c r="AA29"/>
      <c r="AB29"/>
      <c r="AC29"/>
      <c r="AD29"/>
      <c r="AE29"/>
      <c r="AF29"/>
      <c r="AG29"/>
      <c r="AH29"/>
      <c r="AI29"/>
      <c r="AJ29"/>
    </row>
    <row r="30" spans="1:36" s="58" customFormat="1" ht="17.100000000000001" customHeight="1" x14ac:dyDescent="0.25">
      <c r="A30" s="59" t="s">
        <v>45</v>
      </c>
      <c r="B30" s="160"/>
      <c r="C30" s="60" t="s">
        <v>46</v>
      </c>
      <c r="D30" s="66">
        <v>18000</v>
      </c>
      <c r="E30" s="67"/>
      <c r="F30" s="67"/>
      <c r="G30" s="67"/>
      <c r="H30" s="67"/>
      <c r="I30" s="67"/>
      <c r="J30" s="68"/>
      <c r="K30" s="64">
        <f t="shared" si="3"/>
        <v>18000</v>
      </c>
      <c r="L30"/>
      <c r="M30"/>
      <c r="N30"/>
      <c r="O30"/>
      <c r="P30"/>
      <c r="Q30"/>
      <c r="R30"/>
      <c r="S30"/>
      <c r="T30"/>
      <c r="U30"/>
      <c r="V30"/>
      <c r="W30"/>
      <c r="X30"/>
      <c r="Y30"/>
      <c r="Z30"/>
      <c r="AA30"/>
      <c r="AB30"/>
      <c r="AC30"/>
      <c r="AD30"/>
      <c r="AE30"/>
      <c r="AF30"/>
      <c r="AG30"/>
      <c r="AH30"/>
      <c r="AI30"/>
      <c r="AJ30"/>
    </row>
    <row r="31" spans="1:36" s="58" customFormat="1" ht="30" customHeight="1" x14ac:dyDescent="0.25">
      <c r="A31" s="59" t="s">
        <v>47</v>
      </c>
      <c r="B31" s="160"/>
      <c r="C31" s="65" t="s">
        <v>48</v>
      </c>
      <c r="D31" s="66">
        <v>10000</v>
      </c>
      <c r="E31" s="67"/>
      <c r="F31" s="67"/>
      <c r="G31" s="67"/>
      <c r="H31" s="67">
        <v>800</v>
      </c>
      <c r="I31" s="67"/>
      <c r="J31" s="68"/>
      <c r="K31" s="64">
        <f t="shared" si="3"/>
        <v>10800</v>
      </c>
      <c r="L31"/>
      <c r="M31"/>
      <c r="N31"/>
      <c r="O31"/>
      <c r="P31"/>
      <c r="Q31"/>
      <c r="R31"/>
      <c r="S31"/>
      <c r="T31"/>
      <c r="U31"/>
      <c r="V31"/>
      <c r="W31"/>
      <c r="X31"/>
      <c r="Y31"/>
      <c r="Z31"/>
      <c r="AA31"/>
      <c r="AB31"/>
      <c r="AC31"/>
      <c r="AD31"/>
      <c r="AE31"/>
      <c r="AF31"/>
      <c r="AG31"/>
      <c r="AH31"/>
      <c r="AI31"/>
      <c r="AJ31"/>
    </row>
    <row r="32" spans="1:36" s="58" customFormat="1" ht="16.5" customHeight="1" x14ac:dyDescent="0.25">
      <c r="A32" s="59" t="s">
        <v>49</v>
      </c>
      <c r="B32" s="160"/>
      <c r="C32" s="65" t="s">
        <v>50</v>
      </c>
      <c r="D32" s="66">
        <v>25000</v>
      </c>
      <c r="E32" s="67"/>
      <c r="F32" s="67"/>
      <c r="G32" s="67"/>
      <c r="H32" s="67"/>
      <c r="I32" s="67"/>
      <c r="J32" s="68"/>
      <c r="K32" s="64">
        <f t="shared" si="3"/>
        <v>25000</v>
      </c>
      <c r="L32" s="70"/>
      <c r="M32"/>
      <c r="N32"/>
      <c r="O32"/>
      <c r="P32"/>
      <c r="Q32"/>
      <c r="R32"/>
      <c r="S32"/>
      <c r="T32"/>
      <c r="U32"/>
      <c r="V32"/>
      <c r="W32"/>
      <c r="X32"/>
      <c r="Y32"/>
      <c r="Z32"/>
      <c r="AA32"/>
      <c r="AB32"/>
      <c r="AC32"/>
      <c r="AD32"/>
      <c r="AE32"/>
      <c r="AF32"/>
      <c r="AG32"/>
      <c r="AH32"/>
      <c r="AI32"/>
      <c r="AJ32"/>
    </row>
    <row r="33" spans="1:36" s="58" customFormat="1" ht="21" customHeight="1" x14ac:dyDescent="0.25">
      <c r="A33" s="59" t="s">
        <v>51</v>
      </c>
      <c r="B33" s="160"/>
      <c r="C33" s="60" t="s">
        <v>52</v>
      </c>
      <c r="D33" s="66">
        <v>10000</v>
      </c>
      <c r="E33" s="67"/>
      <c r="F33" s="67"/>
      <c r="G33" s="67"/>
      <c r="H33" s="67"/>
      <c r="I33" s="67"/>
      <c r="J33" s="68"/>
      <c r="K33" s="64">
        <f t="shared" si="3"/>
        <v>10000</v>
      </c>
      <c r="L33"/>
      <c r="M33"/>
      <c r="N33"/>
      <c r="O33"/>
      <c r="P33"/>
      <c r="Q33"/>
      <c r="R33"/>
      <c r="S33"/>
      <c r="T33"/>
      <c r="U33"/>
      <c r="V33"/>
      <c r="W33"/>
      <c r="X33"/>
      <c r="Y33"/>
      <c r="Z33"/>
      <c r="AA33"/>
      <c r="AB33"/>
      <c r="AC33"/>
      <c r="AD33"/>
      <c r="AE33"/>
      <c r="AF33"/>
      <c r="AG33"/>
      <c r="AH33"/>
      <c r="AI33"/>
      <c r="AJ33"/>
    </row>
    <row r="34" spans="1:36" s="58" customFormat="1" ht="30.6" customHeight="1" x14ac:dyDescent="0.25">
      <c r="A34" s="59" t="s">
        <v>53</v>
      </c>
      <c r="B34" s="160"/>
      <c r="C34" s="65" t="s">
        <v>54</v>
      </c>
      <c r="D34" s="66">
        <v>41000</v>
      </c>
      <c r="E34" s="67"/>
      <c r="F34" s="67"/>
      <c r="G34" s="67"/>
      <c r="H34" s="67"/>
      <c r="I34" s="67"/>
      <c r="J34" s="68"/>
      <c r="K34" s="64">
        <f t="shared" si="3"/>
        <v>41000</v>
      </c>
      <c r="L34"/>
      <c r="M34"/>
      <c r="N34"/>
      <c r="O34"/>
      <c r="P34"/>
      <c r="Q34"/>
      <c r="R34"/>
      <c r="S34"/>
      <c r="T34"/>
      <c r="U34"/>
      <c r="V34"/>
      <c r="W34"/>
      <c r="X34"/>
      <c r="Y34"/>
      <c r="Z34"/>
      <c r="AA34"/>
      <c r="AB34"/>
      <c r="AC34"/>
      <c r="AD34"/>
      <c r="AE34"/>
      <c r="AF34"/>
      <c r="AG34"/>
      <c r="AH34"/>
      <c r="AI34"/>
      <c r="AJ34"/>
    </row>
    <row r="35" spans="1:36" s="58" customFormat="1" ht="17.100000000000001" customHeight="1" x14ac:dyDescent="0.25">
      <c r="A35" s="59" t="s">
        <v>55</v>
      </c>
      <c r="B35" s="160"/>
      <c r="C35" s="65" t="s">
        <v>56</v>
      </c>
      <c r="D35" s="66">
        <v>15000</v>
      </c>
      <c r="E35" s="67"/>
      <c r="F35" s="67"/>
      <c r="G35" s="67"/>
      <c r="H35" s="67">
        <v>600</v>
      </c>
      <c r="I35" s="67"/>
      <c r="J35" s="68"/>
      <c r="K35" s="64">
        <f t="shared" si="3"/>
        <v>15600</v>
      </c>
      <c r="L35"/>
      <c r="M35"/>
      <c r="N35"/>
      <c r="O35"/>
      <c r="P35"/>
      <c r="Q35"/>
      <c r="R35"/>
      <c r="S35"/>
      <c r="T35"/>
      <c r="U35"/>
      <c r="V35"/>
      <c r="W35"/>
      <c r="X35"/>
      <c r="Y35"/>
      <c r="Z35"/>
      <c r="AA35"/>
      <c r="AB35"/>
      <c r="AC35"/>
      <c r="AD35"/>
      <c r="AE35"/>
      <c r="AF35"/>
      <c r="AG35"/>
      <c r="AH35"/>
      <c r="AI35"/>
      <c r="AJ35"/>
    </row>
    <row r="36" spans="1:36" s="58" customFormat="1" ht="17.100000000000001" customHeight="1" x14ac:dyDescent="0.25">
      <c r="A36" s="59" t="s">
        <v>57</v>
      </c>
      <c r="B36" s="160"/>
      <c r="C36" s="60" t="s">
        <v>58</v>
      </c>
      <c r="D36" s="66">
        <v>1300</v>
      </c>
      <c r="E36" s="67"/>
      <c r="F36" s="67"/>
      <c r="G36" s="67"/>
      <c r="H36" s="67"/>
      <c r="I36" s="67"/>
      <c r="J36" s="68"/>
      <c r="K36" s="64">
        <f t="shared" si="3"/>
        <v>1300</v>
      </c>
      <c r="L36"/>
      <c r="M36"/>
      <c r="N36"/>
      <c r="O36"/>
      <c r="P36"/>
      <c r="Q36"/>
      <c r="R36"/>
      <c r="S36"/>
      <c r="T36"/>
      <c r="U36"/>
      <c r="V36"/>
      <c r="W36"/>
      <c r="X36"/>
      <c r="Y36"/>
      <c r="Z36"/>
      <c r="AA36"/>
      <c r="AB36"/>
      <c r="AC36"/>
      <c r="AD36"/>
      <c r="AE36"/>
      <c r="AF36"/>
      <c r="AG36"/>
      <c r="AH36"/>
      <c r="AI36"/>
      <c r="AJ36"/>
    </row>
    <row r="37" spans="1:36" s="58" customFormat="1" ht="17.100000000000001" customHeight="1" x14ac:dyDescent="0.25">
      <c r="A37" s="59" t="s">
        <v>59</v>
      </c>
      <c r="B37" s="160"/>
      <c r="C37" s="60" t="s">
        <v>60</v>
      </c>
      <c r="D37" s="66">
        <v>11200</v>
      </c>
      <c r="E37" s="67"/>
      <c r="F37" s="67"/>
      <c r="G37" s="67"/>
      <c r="H37" s="67"/>
      <c r="I37" s="67"/>
      <c r="J37" s="68"/>
      <c r="K37" s="64">
        <f t="shared" si="3"/>
        <v>11200</v>
      </c>
      <c r="L37"/>
      <c r="M37"/>
      <c r="N37"/>
      <c r="O37"/>
      <c r="P37"/>
      <c r="Q37"/>
      <c r="R37"/>
      <c r="S37"/>
      <c r="T37"/>
      <c r="U37"/>
      <c r="V37"/>
      <c r="W37"/>
      <c r="X37"/>
      <c r="Y37"/>
      <c r="Z37"/>
      <c r="AA37"/>
      <c r="AB37"/>
      <c r="AC37"/>
      <c r="AD37"/>
      <c r="AE37"/>
      <c r="AF37"/>
      <c r="AG37"/>
      <c r="AH37"/>
      <c r="AI37"/>
      <c r="AJ37"/>
    </row>
    <row r="38" spans="1:36" s="58" customFormat="1" ht="22.5" customHeight="1" x14ac:dyDescent="0.25">
      <c r="A38" s="59" t="s">
        <v>61</v>
      </c>
      <c r="B38" s="160"/>
      <c r="C38" s="60" t="s">
        <v>62</v>
      </c>
      <c r="D38" s="71">
        <v>6000</v>
      </c>
      <c r="E38" s="67"/>
      <c r="F38" s="67"/>
      <c r="G38" s="67"/>
      <c r="H38" s="67"/>
      <c r="I38" s="67"/>
      <c r="J38" s="68"/>
      <c r="K38" s="64">
        <f t="shared" si="3"/>
        <v>6000</v>
      </c>
      <c r="L38"/>
      <c r="M38"/>
      <c r="N38"/>
      <c r="O38"/>
      <c r="P38"/>
      <c r="Q38"/>
      <c r="R38"/>
      <c r="S38"/>
      <c r="T38"/>
      <c r="U38"/>
      <c r="V38"/>
      <c r="W38"/>
      <c r="X38"/>
      <c r="Y38"/>
      <c r="Z38"/>
      <c r="AA38"/>
      <c r="AB38"/>
      <c r="AC38"/>
      <c r="AD38"/>
      <c r="AE38"/>
      <c r="AF38"/>
      <c r="AG38"/>
      <c r="AH38"/>
      <c r="AI38"/>
      <c r="AJ38"/>
    </row>
    <row r="39" spans="1:36" s="58" customFormat="1" ht="30" customHeight="1" x14ac:dyDescent="0.25">
      <c r="A39" s="59" t="s">
        <v>63</v>
      </c>
      <c r="B39" s="160"/>
      <c r="C39" s="65" t="s">
        <v>64</v>
      </c>
      <c r="D39" s="71">
        <v>25000</v>
      </c>
      <c r="E39" s="67"/>
      <c r="F39" s="67"/>
      <c r="G39" s="67"/>
      <c r="H39" s="67"/>
      <c r="I39" s="67"/>
      <c r="J39" s="68"/>
      <c r="K39" s="64">
        <f t="shared" si="3"/>
        <v>25000</v>
      </c>
      <c r="L39"/>
      <c r="M39"/>
      <c r="N39"/>
      <c r="O39"/>
      <c r="P39"/>
      <c r="Q39"/>
      <c r="R39"/>
      <c r="S39"/>
      <c r="T39"/>
      <c r="U39"/>
      <c r="V39"/>
      <c r="W39"/>
      <c r="X39"/>
      <c r="Y39"/>
      <c r="Z39"/>
      <c r="AA39"/>
      <c r="AB39"/>
      <c r="AC39"/>
      <c r="AD39"/>
      <c r="AE39"/>
      <c r="AF39"/>
      <c r="AG39"/>
      <c r="AH39"/>
      <c r="AI39"/>
      <c r="AJ39"/>
    </row>
    <row r="40" spans="1:36" s="58" customFormat="1" ht="30" customHeight="1" x14ac:dyDescent="0.25">
      <c r="A40" s="59" t="s">
        <v>65</v>
      </c>
      <c r="B40" s="161"/>
      <c r="C40" s="65" t="s">
        <v>66</v>
      </c>
      <c r="D40" s="72">
        <v>25000</v>
      </c>
      <c r="E40" s="67"/>
      <c r="F40" s="67"/>
      <c r="G40" s="67"/>
      <c r="H40" s="67"/>
      <c r="I40" s="67"/>
      <c r="J40" s="68"/>
      <c r="K40" s="64">
        <f t="shared" si="3"/>
        <v>25000</v>
      </c>
      <c r="L40" s="73"/>
      <c r="M40"/>
      <c r="N40"/>
      <c r="O40"/>
      <c r="P40"/>
      <c r="Q40"/>
      <c r="R40"/>
      <c r="S40"/>
      <c r="T40"/>
      <c r="U40"/>
      <c r="V40"/>
      <c r="W40"/>
      <c r="X40"/>
      <c r="Y40"/>
      <c r="Z40"/>
      <c r="AA40"/>
      <c r="AB40"/>
      <c r="AC40"/>
      <c r="AD40"/>
      <c r="AE40"/>
      <c r="AF40"/>
      <c r="AG40"/>
      <c r="AH40"/>
      <c r="AI40"/>
      <c r="AJ40"/>
    </row>
    <row r="41" spans="1:36" s="58" customFormat="1" ht="32.450000000000003" customHeight="1" x14ac:dyDescent="0.25">
      <c r="A41" s="74" t="s">
        <v>67</v>
      </c>
      <c r="B41" s="75"/>
      <c r="C41" s="76" t="s">
        <v>68</v>
      </c>
      <c r="D41" s="77"/>
      <c r="E41" s="78">
        <v>1000</v>
      </c>
      <c r="F41" s="78">
        <v>4000</v>
      </c>
      <c r="G41" s="78">
        <v>3000</v>
      </c>
      <c r="H41" s="78">
        <v>1000</v>
      </c>
      <c r="I41" s="78">
        <v>1000</v>
      </c>
      <c r="J41" s="79">
        <v>4000</v>
      </c>
      <c r="K41" s="64">
        <f t="shared" si="3"/>
        <v>14000</v>
      </c>
      <c r="L41" s="80"/>
      <c r="M41"/>
      <c r="N41"/>
      <c r="O41"/>
      <c r="P41"/>
      <c r="Q41"/>
      <c r="R41"/>
      <c r="S41"/>
      <c r="T41"/>
      <c r="U41"/>
      <c r="V41"/>
      <c r="W41"/>
      <c r="X41"/>
      <c r="Y41"/>
      <c r="Z41"/>
      <c r="AA41"/>
      <c r="AB41"/>
      <c r="AC41"/>
      <c r="AD41"/>
      <c r="AE41"/>
      <c r="AF41"/>
      <c r="AG41"/>
      <c r="AH41"/>
      <c r="AI41"/>
      <c r="AJ41"/>
    </row>
    <row r="42" spans="1:36" s="58" customFormat="1" ht="52.5" customHeight="1" x14ac:dyDescent="0.25">
      <c r="A42" s="59" t="s">
        <v>69</v>
      </c>
      <c r="B42" s="81"/>
      <c r="C42" s="76" t="s">
        <v>70</v>
      </c>
      <c r="D42" s="72">
        <v>11000</v>
      </c>
      <c r="E42" s="67"/>
      <c r="F42" s="78"/>
      <c r="G42" s="77"/>
      <c r="H42" s="78"/>
      <c r="I42" s="67"/>
      <c r="J42" s="68"/>
      <c r="K42" s="64">
        <f t="shared" si="3"/>
        <v>11000</v>
      </c>
      <c r="L42" s="73"/>
      <c r="M42"/>
      <c r="N42"/>
      <c r="O42"/>
      <c r="P42"/>
      <c r="Q42"/>
      <c r="R42"/>
      <c r="S42"/>
      <c r="T42"/>
      <c r="U42"/>
      <c r="V42"/>
      <c r="W42"/>
      <c r="X42"/>
      <c r="Y42"/>
      <c r="Z42"/>
      <c r="AA42"/>
      <c r="AB42"/>
      <c r="AC42"/>
      <c r="AD42"/>
      <c r="AE42"/>
      <c r="AF42"/>
      <c r="AG42"/>
      <c r="AH42"/>
      <c r="AI42"/>
      <c r="AJ42"/>
    </row>
    <row r="43" spans="1:36" s="58" customFormat="1" ht="36" customHeight="1" x14ac:dyDescent="0.25">
      <c r="A43" s="59" t="s">
        <v>71</v>
      </c>
      <c r="B43" s="159"/>
      <c r="C43" s="76" t="s">
        <v>72</v>
      </c>
      <c r="D43" s="82"/>
      <c r="E43" s="78">
        <v>1000</v>
      </c>
      <c r="F43" s="78">
        <v>2800</v>
      </c>
      <c r="G43" s="78">
        <v>1500</v>
      </c>
      <c r="H43" s="78">
        <v>1000</v>
      </c>
      <c r="I43" s="78">
        <v>1800</v>
      </c>
      <c r="J43" s="79">
        <v>16000</v>
      </c>
      <c r="K43" s="64">
        <f t="shared" si="3"/>
        <v>24100</v>
      </c>
      <c r="L43"/>
      <c r="M43"/>
      <c r="N43"/>
      <c r="O43"/>
      <c r="P43"/>
      <c r="Q43"/>
      <c r="R43"/>
      <c r="S43"/>
      <c r="T43"/>
      <c r="U43"/>
      <c r="V43"/>
      <c r="W43"/>
      <c r="X43"/>
      <c r="Y43"/>
      <c r="Z43"/>
      <c r="AA43"/>
      <c r="AB43"/>
      <c r="AC43"/>
      <c r="AD43"/>
      <c r="AE43"/>
      <c r="AF43"/>
      <c r="AG43"/>
      <c r="AH43"/>
      <c r="AI43"/>
      <c r="AJ43"/>
    </row>
    <row r="44" spans="1:36" s="58" customFormat="1" ht="28.35" customHeight="1" x14ac:dyDescent="0.25">
      <c r="A44" s="59" t="s">
        <v>73</v>
      </c>
      <c r="B44" s="161"/>
      <c r="C44" s="83" t="s">
        <v>74</v>
      </c>
      <c r="D44" s="78"/>
      <c r="E44" s="78">
        <v>4000</v>
      </c>
      <c r="F44" s="78">
        <v>7500</v>
      </c>
      <c r="G44" s="78">
        <v>3000</v>
      </c>
      <c r="H44" s="78">
        <v>2000</v>
      </c>
      <c r="I44" s="78">
        <v>4000</v>
      </c>
      <c r="J44" s="79">
        <v>3500</v>
      </c>
      <c r="K44" s="64">
        <f t="shared" si="3"/>
        <v>24000</v>
      </c>
      <c r="L44" s="84"/>
      <c r="M44" s="84"/>
      <c r="N44" s="84"/>
      <c r="O44" s="84"/>
      <c r="P44" s="84"/>
      <c r="Q44" s="84"/>
      <c r="R44" s="84"/>
      <c r="S44" s="84"/>
      <c r="T44" s="84"/>
      <c r="U44"/>
      <c r="V44"/>
      <c r="W44"/>
      <c r="X44"/>
      <c r="Y44"/>
      <c r="Z44"/>
      <c r="AA44"/>
      <c r="AB44"/>
      <c r="AC44"/>
      <c r="AD44"/>
      <c r="AE44"/>
      <c r="AF44"/>
      <c r="AG44"/>
      <c r="AH44"/>
      <c r="AI44"/>
      <c r="AJ44"/>
    </row>
    <row r="45" spans="1:36" s="58" customFormat="1" ht="131.25" customHeight="1" x14ac:dyDescent="0.25">
      <c r="A45" s="59" t="s">
        <v>75</v>
      </c>
      <c r="B45" s="159"/>
      <c r="C45" s="83" t="s">
        <v>76</v>
      </c>
      <c r="D45" s="67"/>
      <c r="E45" s="67"/>
      <c r="F45" s="67"/>
      <c r="G45" s="78">
        <v>58726</v>
      </c>
      <c r="H45" s="72">
        <v>64000</v>
      </c>
      <c r="I45" s="67"/>
      <c r="J45" s="68"/>
      <c r="K45" s="64">
        <f t="shared" si="3"/>
        <v>122726</v>
      </c>
      <c r="L45"/>
      <c r="M45"/>
      <c r="N45"/>
      <c r="O45"/>
      <c r="P45"/>
      <c r="Q45"/>
      <c r="R45"/>
      <c r="S45"/>
      <c r="T45"/>
      <c r="U45"/>
      <c r="V45"/>
      <c r="W45"/>
      <c r="X45"/>
      <c r="Y45"/>
      <c r="Z45"/>
      <c r="AA45"/>
      <c r="AB45"/>
      <c r="AC45"/>
      <c r="AD45"/>
      <c r="AE45"/>
      <c r="AF45"/>
      <c r="AG45"/>
      <c r="AH45"/>
      <c r="AI45"/>
      <c r="AJ45"/>
    </row>
    <row r="46" spans="1:36" s="58" customFormat="1" ht="43.35" customHeight="1" x14ac:dyDescent="0.25">
      <c r="A46" s="59" t="s">
        <v>77</v>
      </c>
      <c r="B46" s="161"/>
      <c r="C46" s="83" t="s">
        <v>78</v>
      </c>
      <c r="D46" s="67"/>
      <c r="E46" s="67"/>
      <c r="F46" s="67">
        <v>5000</v>
      </c>
      <c r="G46" s="67"/>
      <c r="H46" s="67"/>
      <c r="I46" s="67"/>
      <c r="J46" s="68"/>
      <c r="K46" s="64">
        <f t="shared" si="3"/>
        <v>5000</v>
      </c>
      <c r="L46" s="171"/>
      <c r="M46" s="172"/>
      <c r="N46" s="172"/>
      <c r="O46" s="172"/>
      <c r="P46" s="172"/>
      <c r="Q46" s="172"/>
      <c r="R46" s="172"/>
      <c r="S46"/>
      <c r="T46"/>
      <c r="U46"/>
      <c r="V46"/>
      <c r="W46"/>
      <c r="X46"/>
      <c r="Y46"/>
      <c r="Z46"/>
      <c r="AA46"/>
      <c r="AB46"/>
      <c r="AC46"/>
      <c r="AD46"/>
      <c r="AE46"/>
      <c r="AF46"/>
      <c r="AG46"/>
      <c r="AH46"/>
      <c r="AI46"/>
      <c r="AJ46"/>
    </row>
    <row r="47" spans="1:36" s="58" customFormat="1" ht="54.75" customHeight="1" x14ac:dyDescent="0.25">
      <c r="A47" s="59" t="s">
        <v>79</v>
      </c>
      <c r="B47" s="75"/>
      <c r="C47" s="76" t="s">
        <v>80</v>
      </c>
      <c r="D47" s="67">
        <v>10500</v>
      </c>
      <c r="E47" s="67"/>
      <c r="F47" s="67"/>
      <c r="G47" s="67"/>
      <c r="H47" s="77"/>
      <c r="I47" s="67"/>
      <c r="J47" s="68"/>
      <c r="K47" s="64">
        <f t="shared" si="3"/>
        <v>10500</v>
      </c>
      <c r="L47"/>
      <c r="M47"/>
      <c r="N47"/>
      <c r="O47"/>
      <c r="P47"/>
      <c r="Q47"/>
      <c r="R47"/>
      <c r="S47"/>
      <c r="T47"/>
      <c r="U47"/>
      <c r="V47"/>
      <c r="W47"/>
      <c r="X47"/>
      <c r="Y47"/>
      <c r="Z47"/>
      <c r="AA47"/>
      <c r="AB47"/>
      <c r="AC47"/>
      <c r="AD47"/>
      <c r="AE47"/>
      <c r="AF47"/>
      <c r="AG47"/>
      <c r="AH47"/>
      <c r="AI47"/>
      <c r="AJ47"/>
    </row>
    <row r="48" spans="1:36" s="58" customFormat="1" ht="32.1" customHeight="1" x14ac:dyDescent="0.25">
      <c r="A48" s="59" t="s">
        <v>81</v>
      </c>
      <c r="B48" s="157"/>
      <c r="C48" s="83" t="s">
        <v>82</v>
      </c>
      <c r="D48" s="67">
        <v>19900</v>
      </c>
      <c r="E48" s="67"/>
      <c r="F48" s="78"/>
      <c r="G48" s="67"/>
      <c r="H48" s="78"/>
      <c r="I48" s="67"/>
      <c r="J48" s="68"/>
      <c r="K48" s="64">
        <f t="shared" si="3"/>
        <v>19900</v>
      </c>
      <c r="L48" s="85"/>
      <c r="M48"/>
      <c r="N48"/>
      <c r="O48"/>
      <c r="P48"/>
      <c r="Q48"/>
      <c r="R48"/>
      <c r="S48"/>
      <c r="T48"/>
      <c r="U48"/>
      <c r="V48"/>
      <c r="W48"/>
      <c r="X48"/>
      <c r="Y48"/>
      <c r="Z48"/>
      <c r="AA48"/>
      <c r="AB48"/>
      <c r="AC48"/>
      <c r="AD48"/>
      <c r="AE48"/>
      <c r="AF48"/>
      <c r="AG48"/>
      <c r="AH48"/>
      <c r="AI48"/>
      <c r="AJ48"/>
    </row>
    <row r="49" spans="1:36" s="58" customFormat="1" ht="48" customHeight="1" x14ac:dyDescent="0.25">
      <c r="A49" s="59" t="s">
        <v>83</v>
      </c>
      <c r="B49" s="158"/>
      <c r="C49" s="83" t="s">
        <v>84</v>
      </c>
      <c r="D49" s="67">
        <v>5300</v>
      </c>
      <c r="E49" s="67"/>
      <c r="F49" s="78"/>
      <c r="G49" s="67"/>
      <c r="H49" s="78">
        <v>100</v>
      </c>
      <c r="I49" s="67"/>
      <c r="J49" s="68"/>
      <c r="K49" s="64">
        <f t="shared" si="3"/>
        <v>5400</v>
      </c>
      <c r="L49"/>
      <c r="M49"/>
      <c r="N49"/>
      <c r="O49"/>
      <c r="P49"/>
      <c r="Q49"/>
      <c r="R49"/>
      <c r="S49"/>
      <c r="T49"/>
      <c r="U49"/>
      <c r="V49"/>
      <c r="W49"/>
      <c r="X49"/>
      <c r="Y49"/>
      <c r="Z49"/>
      <c r="AA49"/>
      <c r="AB49"/>
      <c r="AC49"/>
      <c r="AD49"/>
      <c r="AE49"/>
      <c r="AF49"/>
      <c r="AG49"/>
      <c r="AH49"/>
      <c r="AI49"/>
      <c r="AJ49"/>
    </row>
    <row r="50" spans="1:36" s="58" customFormat="1" ht="32.1" customHeight="1" x14ac:dyDescent="0.25">
      <c r="A50" s="59" t="s">
        <v>85</v>
      </c>
      <c r="B50" s="75"/>
      <c r="C50" s="83" t="s">
        <v>86</v>
      </c>
      <c r="D50" s="67">
        <v>15000</v>
      </c>
      <c r="E50" s="67"/>
      <c r="F50" s="78"/>
      <c r="G50" s="72"/>
      <c r="H50" s="78"/>
      <c r="I50" s="67"/>
      <c r="J50" s="68"/>
      <c r="K50" s="64">
        <f t="shared" si="3"/>
        <v>15000</v>
      </c>
      <c r="L50"/>
      <c r="M50"/>
      <c r="N50"/>
      <c r="O50"/>
      <c r="P50"/>
      <c r="Q50"/>
      <c r="R50"/>
      <c r="S50"/>
      <c r="T50"/>
      <c r="U50"/>
      <c r="V50"/>
      <c r="W50"/>
      <c r="X50"/>
      <c r="Y50"/>
      <c r="Z50"/>
      <c r="AA50"/>
      <c r="AB50"/>
      <c r="AC50"/>
      <c r="AD50"/>
      <c r="AE50"/>
      <c r="AF50"/>
      <c r="AG50"/>
      <c r="AH50"/>
      <c r="AI50"/>
      <c r="AJ50"/>
    </row>
    <row r="51" spans="1:36" s="87" customFormat="1" ht="84" customHeight="1" x14ac:dyDescent="0.25">
      <c r="A51" s="59" t="s">
        <v>87</v>
      </c>
      <c r="B51" s="86"/>
      <c r="C51" s="83" t="s">
        <v>88</v>
      </c>
      <c r="D51" s="78"/>
      <c r="E51" s="78">
        <v>14800</v>
      </c>
      <c r="F51" s="78">
        <v>34000</v>
      </c>
      <c r="G51" s="78">
        <v>29100</v>
      </c>
      <c r="H51" s="78">
        <v>22700</v>
      </c>
      <c r="I51" s="78">
        <v>17700</v>
      </c>
      <c r="J51" s="79">
        <v>47200</v>
      </c>
      <c r="K51" s="64">
        <f t="shared" si="3"/>
        <v>165500</v>
      </c>
      <c r="L51"/>
      <c r="M51"/>
      <c r="N51"/>
      <c r="O51"/>
      <c r="P51"/>
      <c r="Q51"/>
      <c r="R51"/>
      <c r="S51"/>
      <c r="T51"/>
    </row>
    <row r="52" spans="1:36" s="58" customFormat="1" ht="49.5" customHeight="1" x14ac:dyDescent="0.25">
      <c r="A52" s="59" t="s">
        <v>89</v>
      </c>
      <c r="B52" s="75"/>
      <c r="C52" s="83" t="s">
        <v>90</v>
      </c>
      <c r="D52" s="78"/>
      <c r="E52" s="78">
        <v>16093</v>
      </c>
      <c r="F52" s="78">
        <v>22607</v>
      </c>
      <c r="G52" s="78">
        <v>22360</v>
      </c>
      <c r="H52" s="78">
        <v>6514</v>
      </c>
      <c r="I52" s="78">
        <v>14944</v>
      </c>
      <c r="J52" s="79">
        <v>24522</v>
      </c>
      <c r="K52" s="64">
        <f t="shared" si="3"/>
        <v>107040</v>
      </c>
      <c r="L52" s="88"/>
      <c r="M52"/>
      <c r="N52"/>
      <c r="O52"/>
      <c r="P52"/>
      <c r="Q52"/>
      <c r="R52" s="89"/>
      <c r="S52"/>
      <c r="T52"/>
      <c r="U52"/>
      <c r="V52"/>
      <c r="W52"/>
      <c r="X52"/>
      <c r="Y52"/>
      <c r="Z52"/>
      <c r="AA52"/>
      <c r="AB52"/>
      <c r="AC52"/>
      <c r="AD52"/>
      <c r="AE52"/>
      <c r="AF52"/>
      <c r="AG52"/>
      <c r="AH52"/>
      <c r="AI52"/>
      <c r="AJ52"/>
    </row>
    <row r="53" spans="1:36" s="58" customFormat="1" ht="30.6" customHeight="1" x14ac:dyDescent="0.25">
      <c r="A53" s="59" t="s">
        <v>91</v>
      </c>
      <c r="B53" s="159"/>
      <c r="C53" s="83" t="s">
        <v>92</v>
      </c>
      <c r="D53" s="78">
        <v>2200</v>
      </c>
      <c r="E53" s="78"/>
      <c r="F53" s="78"/>
      <c r="G53" s="78"/>
      <c r="H53" s="78"/>
      <c r="I53" s="78"/>
      <c r="J53" s="79"/>
      <c r="K53" s="64">
        <f t="shared" si="3"/>
        <v>2200</v>
      </c>
      <c r="L53"/>
      <c r="M53"/>
      <c r="N53"/>
      <c r="O53"/>
      <c r="P53"/>
      <c r="Q53"/>
      <c r="R53"/>
      <c r="S53"/>
      <c r="T53"/>
      <c r="U53"/>
      <c r="V53"/>
      <c r="W53"/>
      <c r="X53"/>
      <c r="Y53"/>
      <c r="Z53"/>
      <c r="AA53"/>
      <c r="AB53"/>
      <c r="AC53"/>
      <c r="AD53"/>
      <c r="AE53"/>
      <c r="AF53"/>
      <c r="AG53"/>
      <c r="AH53"/>
      <c r="AI53"/>
      <c r="AJ53"/>
    </row>
    <row r="54" spans="1:36" s="58" customFormat="1" ht="24" customHeight="1" x14ac:dyDescent="0.25">
      <c r="A54" s="59" t="s">
        <v>93</v>
      </c>
      <c r="B54" s="160"/>
      <c r="C54" s="90" t="s">
        <v>94</v>
      </c>
      <c r="D54" s="78">
        <v>1500</v>
      </c>
      <c r="E54" s="78"/>
      <c r="F54" s="78"/>
      <c r="G54" s="78"/>
      <c r="H54" s="78"/>
      <c r="I54" s="78"/>
      <c r="J54" s="79"/>
      <c r="K54" s="64">
        <f t="shared" si="3"/>
        <v>1500</v>
      </c>
      <c r="L54" s="91"/>
      <c r="M54"/>
      <c r="N54"/>
      <c r="O54"/>
      <c r="P54"/>
      <c r="Q54"/>
      <c r="R54"/>
      <c r="S54"/>
      <c r="T54"/>
      <c r="U54"/>
      <c r="V54"/>
      <c r="W54"/>
      <c r="X54"/>
      <c r="Y54"/>
      <c r="Z54"/>
      <c r="AA54"/>
      <c r="AB54"/>
      <c r="AC54"/>
      <c r="AD54"/>
      <c r="AE54"/>
      <c r="AF54"/>
      <c r="AG54"/>
      <c r="AH54"/>
      <c r="AI54"/>
      <c r="AJ54"/>
    </row>
    <row r="55" spans="1:36" s="58" customFormat="1" ht="24" customHeight="1" x14ac:dyDescent="0.25">
      <c r="A55" s="59" t="s">
        <v>95</v>
      </c>
      <c r="B55" s="161"/>
      <c r="C55" s="90" t="s">
        <v>96</v>
      </c>
      <c r="D55" s="78"/>
      <c r="E55" s="78">
        <v>5900</v>
      </c>
      <c r="F55" s="78">
        <v>10700</v>
      </c>
      <c r="G55" s="78">
        <v>9500</v>
      </c>
      <c r="H55" s="78">
        <v>1800</v>
      </c>
      <c r="I55" s="78">
        <v>3900</v>
      </c>
      <c r="J55" s="79">
        <v>9600</v>
      </c>
      <c r="K55" s="64">
        <f t="shared" si="3"/>
        <v>41400</v>
      </c>
      <c r="L55" s="91"/>
      <c r="M55"/>
      <c r="N55"/>
      <c r="O55"/>
      <c r="P55"/>
      <c r="Q55"/>
      <c r="R55"/>
      <c r="S55"/>
      <c r="T55"/>
      <c r="U55"/>
      <c r="V55"/>
      <c r="W55"/>
      <c r="X55"/>
      <c r="Y55"/>
      <c r="Z55"/>
      <c r="AA55"/>
      <c r="AB55"/>
      <c r="AC55"/>
      <c r="AD55"/>
      <c r="AE55"/>
      <c r="AF55"/>
      <c r="AG55"/>
      <c r="AH55"/>
      <c r="AI55"/>
      <c r="AJ55"/>
    </row>
    <row r="56" spans="1:36" s="58" customFormat="1" ht="21" customHeight="1" x14ac:dyDescent="0.25">
      <c r="A56" s="59" t="s">
        <v>97</v>
      </c>
      <c r="B56" s="159"/>
      <c r="C56" s="92" t="s">
        <v>98</v>
      </c>
      <c r="D56" s="66">
        <v>5500</v>
      </c>
      <c r="E56" s="67"/>
      <c r="F56" s="67"/>
      <c r="G56" s="67"/>
      <c r="H56" s="67"/>
      <c r="I56" s="67"/>
      <c r="J56" s="68"/>
      <c r="K56" s="64">
        <f t="shared" si="3"/>
        <v>5500</v>
      </c>
      <c r="L56" s="70"/>
      <c r="M56" s="70"/>
      <c r="N56"/>
      <c r="O56"/>
      <c r="P56"/>
      <c r="Q56"/>
      <c r="R56"/>
      <c r="S56"/>
      <c r="T56"/>
      <c r="U56"/>
      <c r="V56"/>
      <c r="W56"/>
      <c r="X56"/>
      <c r="Y56"/>
      <c r="Z56"/>
      <c r="AA56"/>
      <c r="AB56"/>
      <c r="AC56"/>
      <c r="AD56"/>
      <c r="AE56"/>
      <c r="AF56"/>
      <c r="AG56"/>
      <c r="AH56"/>
      <c r="AI56"/>
      <c r="AJ56"/>
    </row>
    <row r="57" spans="1:36" s="58" customFormat="1" ht="22.5" customHeight="1" x14ac:dyDescent="0.25">
      <c r="A57" s="59" t="s">
        <v>99</v>
      </c>
      <c r="B57" s="161"/>
      <c r="C57" s="90" t="s">
        <v>100</v>
      </c>
      <c r="D57" s="67">
        <v>11772</v>
      </c>
      <c r="E57" s="67"/>
      <c r="F57" s="67"/>
      <c r="G57" s="67"/>
      <c r="H57" s="67"/>
      <c r="I57" s="67"/>
      <c r="J57" s="68"/>
      <c r="K57" s="64">
        <f t="shared" si="3"/>
        <v>11772</v>
      </c>
      <c r="L57"/>
      <c r="M57"/>
      <c r="N57"/>
      <c r="O57"/>
      <c r="P57"/>
      <c r="Q57"/>
      <c r="R57"/>
      <c r="S57"/>
      <c r="T57"/>
      <c r="U57"/>
      <c r="V57"/>
      <c r="W57"/>
      <c r="X57"/>
      <c r="Y57"/>
      <c r="Z57"/>
      <c r="AA57"/>
      <c r="AB57"/>
      <c r="AC57"/>
      <c r="AD57"/>
      <c r="AE57"/>
      <c r="AF57"/>
      <c r="AG57"/>
      <c r="AH57"/>
      <c r="AI57"/>
      <c r="AJ57"/>
    </row>
    <row r="58" spans="1:36" s="58" customFormat="1" ht="27.75" customHeight="1" x14ac:dyDescent="0.25">
      <c r="A58" s="59" t="s">
        <v>101</v>
      </c>
      <c r="B58" s="75"/>
      <c r="C58" s="93" t="s">
        <v>102</v>
      </c>
      <c r="D58" s="66">
        <v>2000</v>
      </c>
      <c r="E58" s="67"/>
      <c r="F58" s="67"/>
      <c r="G58" s="67"/>
      <c r="H58" s="67"/>
      <c r="I58" s="67"/>
      <c r="J58" s="68"/>
      <c r="K58" s="64">
        <f t="shared" si="3"/>
        <v>2000</v>
      </c>
      <c r="L58"/>
      <c r="M58"/>
      <c r="N58"/>
      <c r="O58"/>
      <c r="P58"/>
      <c r="Q58"/>
      <c r="R58"/>
      <c r="S58"/>
      <c r="T58"/>
      <c r="U58"/>
      <c r="V58"/>
      <c r="W58"/>
      <c r="X58"/>
      <c r="Y58"/>
      <c r="Z58"/>
      <c r="AA58"/>
      <c r="AB58"/>
      <c r="AC58"/>
      <c r="AD58"/>
      <c r="AE58"/>
      <c r="AF58"/>
      <c r="AG58"/>
      <c r="AH58"/>
      <c r="AI58"/>
      <c r="AJ58"/>
    </row>
    <row r="59" spans="1:36" s="58" customFormat="1" ht="154.5" customHeight="1" x14ac:dyDescent="0.25">
      <c r="A59" s="59" t="s">
        <v>103</v>
      </c>
      <c r="B59" s="75"/>
      <c r="C59" s="93" t="s">
        <v>104</v>
      </c>
      <c r="D59" s="66">
        <v>40909</v>
      </c>
      <c r="E59" s="67"/>
      <c r="F59" s="67"/>
      <c r="G59" s="67"/>
      <c r="H59" s="67"/>
      <c r="I59" s="67"/>
      <c r="J59" s="68"/>
      <c r="K59" s="64">
        <f t="shared" si="3"/>
        <v>40909</v>
      </c>
      <c r="L59" s="94"/>
      <c r="M59"/>
      <c r="N59"/>
      <c r="O59"/>
      <c r="P59"/>
      <c r="Q59"/>
      <c r="R59"/>
      <c r="S59"/>
      <c r="T59"/>
      <c r="U59"/>
      <c r="V59"/>
      <c r="W59"/>
      <c r="X59"/>
      <c r="Y59"/>
      <c r="Z59"/>
      <c r="AA59"/>
      <c r="AB59"/>
      <c r="AC59"/>
      <c r="AD59"/>
      <c r="AE59"/>
      <c r="AF59"/>
      <c r="AG59"/>
      <c r="AH59"/>
      <c r="AI59"/>
      <c r="AJ59"/>
    </row>
    <row r="60" spans="1:36" s="58" customFormat="1" ht="41.45" customHeight="1" x14ac:dyDescent="0.25">
      <c r="A60" s="59" t="s">
        <v>105</v>
      </c>
      <c r="B60" s="75"/>
      <c r="C60" s="93" t="s">
        <v>106</v>
      </c>
      <c r="D60" s="82"/>
      <c r="E60" s="78"/>
      <c r="F60" s="78"/>
      <c r="G60" s="78"/>
      <c r="H60" s="78"/>
      <c r="I60" s="78"/>
      <c r="J60" s="79">
        <v>18200</v>
      </c>
      <c r="K60" s="64">
        <f t="shared" si="3"/>
        <v>18200</v>
      </c>
      <c r="L60"/>
      <c r="M60"/>
      <c r="N60"/>
      <c r="O60"/>
      <c r="P60"/>
      <c r="Q60"/>
      <c r="R60"/>
      <c r="S60"/>
      <c r="T60"/>
      <c r="U60"/>
      <c r="V60"/>
      <c r="W60"/>
      <c r="X60"/>
      <c r="Y60"/>
      <c r="Z60"/>
      <c r="AA60"/>
      <c r="AB60"/>
      <c r="AC60"/>
      <c r="AD60"/>
      <c r="AE60"/>
      <c r="AF60"/>
      <c r="AG60"/>
      <c r="AH60"/>
      <c r="AI60"/>
      <c r="AJ60"/>
    </row>
    <row r="61" spans="1:36" s="58" customFormat="1" ht="33" customHeight="1" x14ac:dyDescent="0.25">
      <c r="A61" s="59" t="s">
        <v>107</v>
      </c>
      <c r="B61" s="75"/>
      <c r="C61" s="93" t="s">
        <v>108</v>
      </c>
      <c r="D61" s="82"/>
      <c r="E61" s="78"/>
      <c r="F61" s="78"/>
      <c r="G61" s="78"/>
      <c r="H61" s="78"/>
      <c r="I61" s="78"/>
      <c r="J61" s="79">
        <v>9000</v>
      </c>
      <c r="K61" s="64">
        <f t="shared" si="3"/>
        <v>9000</v>
      </c>
      <c r="L61"/>
      <c r="M61"/>
      <c r="N61"/>
      <c r="O61"/>
      <c r="P61"/>
      <c r="Q61"/>
      <c r="R61"/>
      <c r="S61"/>
      <c r="T61"/>
      <c r="U61"/>
      <c r="V61"/>
      <c r="W61"/>
      <c r="X61"/>
      <c r="Y61"/>
      <c r="Z61"/>
      <c r="AA61"/>
      <c r="AB61"/>
      <c r="AC61"/>
      <c r="AD61"/>
      <c r="AE61"/>
      <c r="AF61"/>
      <c r="AG61"/>
      <c r="AH61"/>
      <c r="AI61"/>
      <c r="AJ61"/>
    </row>
    <row r="62" spans="1:36" s="58" customFormat="1" ht="34.5" customHeight="1" thickBot="1" x14ac:dyDescent="0.3">
      <c r="A62" s="95" t="s">
        <v>109</v>
      </c>
      <c r="B62" s="96"/>
      <c r="C62" s="97" t="s">
        <v>110</v>
      </c>
      <c r="D62" s="98">
        <v>784</v>
      </c>
      <c r="E62" s="99"/>
      <c r="F62" s="99"/>
      <c r="G62" s="99"/>
      <c r="H62" s="99"/>
      <c r="I62" s="99"/>
      <c r="J62" s="100"/>
      <c r="K62" s="101">
        <f t="shared" si="3"/>
        <v>784</v>
      </c>
      <c r="L62" s="91"/>
      <c r="M62"/>
      <c r="N62"/>
      <c r="O62"/>
      <c r="P62"/>
      <c r="Q62"/>
      <c r="R62"/>
      <c r="S62"/>
      <c r="T62"/>
      <c r="U62"/>
      <c r="V62"/>
      <c r="W62"/>
      <c r="X62"/>
      <c r="Y62"/>
      <c r="Z62"/>
      <c r="AA62"/>
      <c r="AB62"/>
      <c r="AC62"/>
      <c r="AD62"/>
      <c r="AE62"/>
      <c r="AF62"/>
      <c r="AG62"/>
      <c r="AH62"/>
      <c r="AI62"/>
      <c r="AJ62"/>
    </row>
    <row r="63" spans="1:36" ht="31.5" customHeight="1" x14ac:dyDescent="0.25">
      <c r="A63" s="162" t="s">
        <v>111</v>
      </c>
      <c r="B63" s="163"/>
      <c r="C63" s="164"/>
      <c r="D63" s="102">
        <f t="shared" ref="D63:J63" si="4">SUM(D23:D62)</f>
        <v>874531</v>
      </c>
      <c r="E63" s="102">
        <f t="shared" si="4"/>
        <v>42793</v>
      </c>
      <c r="F63" s="102">
        <f t="shared" si="4"/>
        <v>86607</v>
      </c>
      <c r="G63" s="102">
        <f t="shared" si="4"/>
        <v>127186</v>
      </c>
      <c r="H63" s="102">
        <f t="shared" si="4"/>
        <v>100514</v>
      </c>
      <c r="I63" s="102">
        <f t="shared" si="4"/>
        <v>43344</v>
      </c>
      <c r="J63" s="103">
        <f t="shared" si="4"/>
        <v>134472</v>
      </c>
      <c r="K63" s="104">
        <f>SUM(K23:K62)</f>
        <v>1409447</v>
      </c>
      <c r="L63" s="70"/>
    </row>
    <row r="64" spans="1:36" ht="30.75" customHeight="1" x14ac:dyDescent="0.25">
      <c r="A64" s="165" t="s">
        <v>112</v>
      </c>
      <c r="B64" s="166"/>
      <c r="C64" s="166"/>
      <c r="D64" s="105">
        <v>0</v>
      </c>
      <c r="E64" s="25">
        <f>'[1]Variabilné výdavky'!D5</f>
        <v>8076</v>
      </c>
      <c r="F64" s="25">
        <f>'[1]Variabilné výdavky'!D6</f>
        <v>14402</v>
      </c>
      <c r="G64" s="25">
        <f>'[1]Variabilné výdavky'!D7</f>
        <v>9117</v>
      </c>
      <c r="H64" s="25">
        <f>'[1]Variabilné výdavky'!D8</f>
        <v>4301</v>
      </c>
      <c r="I64" s="25">
        <f>'[1]Variabilné výdavky'!D9</f>
        <v>7275</v>
      </c>
      <c r="J64" s="26">
        <f>'[1]Variabilné výdavky'!D10</f>
        <v>11829</v>
      </c>
      <c r="K64" s="104">
        <f t="shared" ref="K64:K69" si="5">SUM(D64:J64)</f>
        <v>55000</v>
      </c>
    </row>
    <row r="65" spans="1:20" ht="36.75" customHeight="1" thickBot="1" x14ac:dyDescent="0.3">
      <c r="A65" s="167" t="s">
        <v>113</v>
      </c>
      <c r="B65" s="168"/>
      <c r="C65" s="168"/>
      <c r="D65" s="106">
        <f>D11+D21+D63+D64</f>
        <v>1814047.03</v>
      </c>
      <c r="E65" s="106">
        <f t="shared" ref="E65:J65" si="6">E11+E21+E63+E64</f>
        <v>50869</v>
      </c>
      <c r="F65" s="106">
        <f t="shared" si="6"/>
        <v>231648</v>
      </c>
      <c r="G65" s="106">
        <f t="shared" si="6"/>
        <v>136303</v>
      </c>
      <c r="H65" s="106">
        <f t="shared" si="6"/>
        <v>108538</v>
      </c>
      <c r="I65" s="106">
        <f t="shared" si="6"/>
        <v>50619</v>
      </c>
      <c r="J65" s="107">
        <f t="shared" si="6"/>
        <v>146301</v>
      </c>
      <c r="K65" s="108">
        <f>+K11+K21+K63+K64</f>
        <v>2538325.0300000003</v>
      </c>
      <c r="L65" s="70"/>
    </row>
    <row r="66" spans="1:20" ht="33.75" customHeight="1" x14ac:dyDescent="0.25">
      <c r="A66" s="147" t="s">
        <v>114</v>
      </c>
      <c r="B66" s="148"/>
      <c r="C66" s="148"/>
      <c r="D66" s="109">
        <v>2347330</v>
      </c>
      <c r="E66" s="109"/>
      <c r="F66" s="109"/>
      <c r="G66" s="109"/>
      <c r="H66" s="109"/>
      <c r="I66" s="109"/>
      <c r="J66" s="110"/>
      <c r="K66" s="111">
        <f>SUM(D66:J66)</f>
        <v>2347330</v>
      </c>
      <c r="L66" s="89"/>
      <c r="M66" s="89"/>
    </row>
    <row r="67" spans="1:20" ht="33" customHeight="1" x14ac:dyDescent="0.25">
      <c r="A67" s="149" t="s">
        <v>115</v>
      </c>
      <c r="B67" s="150"/>
      <c r="C67" s="150"/>
      <c r="D67" s="112">
        <v>568910</v>
      </c>
      <c r="E67" s="112">
        <v>-1901</v>
      </c>
      <c r="F67" s="112">
        <v>-3130</v>
      </c>
      <c r="G67" s="112">
        <v>3782</v>
      </c>
      <c r="H67" s="112">
        <v>16274</v>
      </c>
      <c r="I67" s="112">
        <v>5845</v>
      </c>
      <c r="J67" s="113">
        <v>3799</v>
      </c>
      <c r="K67" s="114">
        <f>SUM(D67:J67)</f>
        <v>593579</v>
      </c>
      <c r="M67" s="89"/>
    </row>
    <row r="68" spans="1:20" ht="33" customHeight="1" x14ac:dyDescent="0.5">
      <c r="A68" s="149" t="s">
        <v>116</v>
      </c>
      <c r="B68" s="150"/>
      <c r="C68" s="150"/>
      <c r="D68" s="112">
        <v>78</v>
      </c>
      <c r="E68" s="112"/>
      <c r="F68" s="112"/>
      <c r="G68" s="112"/>
      <c r="H68" s="112"/>
      <c r="I68" s="112"/>
      <c r="J68" s="113"/>
      <c r="K68" s="114">
        <f t="shared" si="5"/>
        <v>78</v>
      </c>
      <c r="L68" s="115"/>
      <c r="M68" s="89"/>
    </row>
    <row r="69" spans="1:20" ht="33" customHeight="1" thickBot="1" x14ac:dyDescent="0.3">
      <c r="A69" s="151" t="s">
        <v>117</v>
      </c>
      <c r="B69" s="152"/>
      <c r="C69" s="153"/>
      <c r="D69" s="116">
        <v>123469</v>
      </c>
      <c r="E69" s="116"/>
      <c r="F69" s="116"/>
      <c r="G69" s="116"/>
      <c r="H69" s="116"/>
      <c r="I69" s="116"/>
      <c r="J69" s="117"/>
      <c r="K69" s="118">
        <f t="shared" si="5"/>
        <v>123469</v>
      </c>
      <c r="M69" s="89"/>
    </row>
    <row r="70" spans="1:20" ht="38.25" customHeight="1" thickBot="1" x14ac:dyDescent="0.3">
      <c r="A70" s="154" t="s">
        <v>118</v>
      </c>
      <c r="B70" s="155"/>
      <c r="C70" s="156"/>
      <c r="D70" s="119"/>
      <c r="E70" s="119"/>
      <c r="F70" s="119"/>
      <c r="G70" s="119"/>
      <c r="H70" s="119"/>
      <c r="I70" s="119"/>
      <c r="J70" s="119"/>
      <c r="K70" s="120">
        <f>SUM(K66:K69)</f>
        <v>3064456</v>
      </c>
      <c r="M70" s="89"/>
    </row>
    <row r="71" spans="1:20" s="58" customFormat="1" ht="23.25" customHeight="1" x14ac:dyDescent="0.25">
      <c r="A71" s="1"/>
      <c r="B71" s="1"/>
      <c r="C71" s="2"/>
      <c r="D71" s="121"/>
      <c r="E71" s="122"/>
      <c r="F71" s="122"/>
      <c r="G71" s="122"/>
      <c r="H71" s="122"/>
      <c r="I71" s="122"/>
      <c r="J71" s="122"/>
      <c r="K71" s="2"/>
      <c r="L71" s="123"/>
      <c r="M71" s="2"/>
      <c r="N71"/>
      <c r="O71"/>
      <c r="P71"/>
      <c r="Q71"/>
      <c r="R71"/>
      <c r="S71"/>
      <c r="T71"/>
    </row>
    <row r="72" spans="1:20" s="58" customFormat="1" ht="48" customHeight="1" x14ac:dyDescent="0.25">
      <c r="A72" s="1"/>
      <c r="B72" s="1"/>
      <c r="C72" s="124" t="s">
        <v>119</v>
      </c>
      <c r="D72" s="2"/>
      <c r="E72" s="125"/>
      <c r="F72" s="125"/>
      <c r="G72" s="125"/>
      <c r="H72" s="125"/>
      <c r="I72" s="125"/>
      <c r="J72" s="125"/>
      <c r="K72" s="126">
        <f>+K70-K65</f>
        <v>526130.96999999974</v>
      </c>
      <c r="L72" s="121"/>
      <c r="M72" s="2"/>
      <c r="N72"/>
      <c r="O72"/>
      <c r="P72"/>
      <c r="Q72"/>
      <c r="R72"/>
      <c r="S72"/>
      <c r="T72"/>
    </row>
    <row r="73" spans="1:20" s="58" customFormat="1" ht="48" customHeight="1" thickBot="1" x14ac:dyDescent="0.3">
      <c r="A73" s="1"/>
      <c r="B73" s="1"/>
      <c r="C73" s="127" t="s">
        <v>120</v>
      </c>
      <c r="D73" s="128"/>
      <c r="E73" s="129"/>
      <c r="F73" s="129"/>
      <c r="G73" s="129"/>
      <c r="H73" s="129"/>
      <c r="I73" s="129"/>
      <c r="J73" s="129"/>
      <c r="K73" s="130">
        <v>57690</v>
      </c>
      <c r="L73" s="2"/>
      <c r="M73" s="2"/>
      <c r="N73"/>
      <c r="O73"/>
      <c r="P73"/>
      <c r="Q73"/>
      <c r="R73"/>
      <c r="S73"/>
      <c r="T73"/>
    </row>
    <row r="74" spans="1:20" ht="18" x14ac:dyDescent="0.25">
      <c r="C74" s="131"/>
      <c r="D74" s="132"/>
      <c r="E74" s="133"/>
      <c r="F74" s="133"/>
      <c r="G74" s="133"/>
      <c r="H74" s="133"/>
      <c r="I74" s="133"/>
      <c r="J74" s="134"/>
      <c r="K74" s="135"/>
      <c r="L74" s="2"/>
      <c r="M74" s="2"/>
    </row>
    <row r="75" spans="1:20" ht="23.25" x14ac:dyDescent="0.25">
      <c r="B75" s="136"/>
      <c r="C75" s="137" t="s">
        <v>121</v>
      </c>
      <c r="D75" s="138"/>
      <c r="E75" s="133"/>
      <c r="F75" s="138"/>
      <c r="G75" s="133"/>
      <c r="H75" s="138"/>
      <c r="I75" s="133"/>
      <c r="J75" s="139"/>
      <c r="K75" s="140">
        <f>K72-K73</f>
        <v>468440.96999999974</v>
      </c>
      <c r="L75" s="2"/>
      <c r="M75" s="2"/>
    </row>
    <row r="76" spans="1:20" x14ac:dyDescent="0.25">
      <c r="J76" s="141"/>
    </row>
    <row r="77" spans="1:20" x14ac:dyDescent="0.25">
      <c r="J77" s="141"/>
    </row>
    <row r="78" spans="1:20" x14ac:dyDescent="0.25">
      <c r="E78" s="122"/>
      <c r="F78" s="122"/>
      <c r="G78" s="122"/>
      <c r="H78" s="122"/>
      <c r="I78" s="122"/>
      <c r="J78" s="122"/>
    </row>
    <row r="79" spans="1:20" x14ac:dyDescent="0.25">
      <c r="F79" s="122"/>
      <c r="J79" s="142"/>
      <c r="K79" s="143"/>
    </row>
    <row r="80" spans="1:20" x14ac:dyDescent="0.25">
      <c r="A80"/>
      <c r="B80"/>
      <c r="C80"/>
      <c r="E80" s="122"/>
      <c r="F80" s="122"/>
      <c r="G80" s="122"/>
      <c r="H80" s="122"/>
      <c r="I80" s="122"/>
      <c r="J80" s="122"/>
      <c r="K80"/>
    </row>
    <row r="81" spans="1:11" x14ac:dyDescent="0.25">
      <c r="A81"/>
      <c r="B81"/>
      <c r="C81"/>
      <c r="D81" s="144"/>
      <c r="E81" s="144"/>
      <c r="F81" s="144"/>
      <c r="G81" s="144"/>
      <c r="H81" s="144"/>
      <c r="I81" s="144"/>
      <c r="J81" s="144"/>
      <c r="K81" s="144"/>
    </row>
    <row r="82" spans="1:11" x14ac:dyDescent="0.25">
      <c r="A82"/>
      <c r="B82"/>
      <c r="C82"/>
      <c r="D82" s="138"/>
      <c r="K82" s="29"/>
    </row>
    <row r="83" spans="1:11" x14ac:dyDescent="0.25">
      <c r="A83"/>
      <c r="B83"/>
      <c r="C83"/>
      <c r="D83" s="138"/>
      <c r="K83"/>
    </row>
    <row r="84" spans="1:11" x14ac:dyDescent="0.25">
      <c r="A84"/>
      <c r="B84"/>
      <c r="C84"/>
      <c r="D84" s="138"/>
      <c r="K84"/>
    </row>
    <row r="85" spans="1:11" x14ac:dyDescent="0.25">
      <c r="A85"/>
      <c r="B85"/>
      <c r="C85"/>
      <c r="D85" s="138"/>
      <c r="K85"/>
    </row>
    <row r="86" spans="1:11" x14ac:dyDescent="0.25">
      <c r="A86"/>
      <c r="B86"/>
      <c r="C86"/>
      <c r="D86" s="138"/>
      <c r="K86"/>
    </row>
    <row r="101" spans="4:10" x14ac:dyDescent="0.25">
      <c r="D101" s="123"/>
      <c r="E101" s="123"/>
      <c r="F101" s="123"/>
      <c r="G101" s="123"/>
      <c r="H101" s="123"/>
      <c r="I101" s="123"/>
      <c r="J101" s="121"/>
    </row>
    <row r="102" spans="4:10" x14ac:dyDescent="0.25">
      <c r="D102" s="145"/>
      <c r="E102" s="145"/>
      <c r="F102" s="145"/>
      <c r="G102" s="145"/>
      <c r="H102" s="145"/>
      <c r="I102" s="145"/>
    </row>
    <row r="103" spans="4:10" x14ac:dyDescent="0.25">
      <c r="D103" s="138"/>
      <c r="E103" s="138"/>
      <c r="F103" s="138"/>
      <c r="G103" s="138"/>
      <c r="H103" s="138"/>
      <c r="I103" s="138"/>
    </row>
    <row r="106" spans="4:10" x14ac:dyDescent="0.25">
      <c r="D106" s="146"/>
      <c r="E106" s="146"/>
      <c r="F106" s="146"/>
      <c r="G106" s="146"/>
      <c r="H106" s="146"/>
      <c r="I106" s="146"/>
    </row>
  </sheetData>
  <mergeCells count="23">
    <mergeCell ref="L46:R46"/>
    <mergeCell ref="A3:C3"/>
    <mergeCell ref="A4:C4"/>
    <mergeCell ref="A7:C7"/>
    <mergeCell ref="A8:B10"/>
    <mergeCell ref="A11:C11"/>
    <mergeCell ref="A12:B20"/>
    <mergeCell ref="A65:C65"/>
    <mergeCell ref="A21:C21"/>
    <mergeCell ref="B24:B26"/>
    <mergeCell ref="B27:B40"/>
    <mergeCell ref="B43:B44"/>
    <mergeCell ref="B45:B46"/>
    <mergeCell ref="B48:B49"/>
    <mergeCell ref="B53:B55"/>
    <mergeCell ref="B56:B57"/>
    <mergeCell ref="A63:C63"/>
    <mergeCell ref="A64:C64"/>
    <mergeCell ref="A66:C66"/>
    <mergeCell ref="A67:C67"/>
    <mergeCell ref="A68:C68"/>
    <mergeCell ref="A69:C69"/>
    <mergeCell ref="A70:C70"/>
  </mergeCells>
  <pageMargins left="0.11811023622047245" right="0.11811023622047245" top="0.15748031496062992" bottom="0.15748031496062992" header="0.31496062992125984" footer="0.31496062992125984"/>
  <pageSetup paperSize="9" scale="5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Naništová Daniela</dc:creator>
  <cp:lastModifiedBy>Naništová Daniela</cp:lastModifiedBy>
  <dcterms:created xsi:type="dcterms:W3CDTF">2024-06-20T14:00:40Z</dcterms:created>
  <dcterms:modified xsi:type="dcterms:W3CDTF">2024-06-20T14:02:22Z</dcterms:modified>
</cp:coreProperties>
</file>